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\Desktop\Аккредитация\Международная аккредитация\Приложения 2 стандарта\"/>
    </mc:Choice>
  </mc:AlternateContent>
  <xr:revisionPtr revIDLastSave="0" documentId="13_ncr:1_{46B43670-5A41-4C04-8AB5-B55A09F38CE3}" xr6:coauthVersionLast="45" xr6:coauthVersionMax="45" xr10:uidLastSave="{00000000-0000-0000-0000-000000000000}"/>
  <bookViews>
    <workbookView xWindow="-120" yWindow="-120" windowWidth="29040" windowHeight="15840" activeTab="1" xr2:uid="{7DA7FCA2-5A42-47EC-B3AD-6E6911CB6FB7}"/>
  </bookViews>
  <sheets>
    <sheet name="учебный план" sheetId="1" r:id="rId1"/>
    <sheet name="график" sheetId="2" r:id="rId2"/>
  </sheets>
  <definedNames>
    <definedName name="_xlnm.Print_Area" localSheetId="1">график!$A$1:$BG$46</definedName>
    <definedName name="_xlnm.Print_Area" localSheetId="0">'учебный план'!$A$1:$R$169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40" i="2" l="1"/>
  <c r="BE40" i="2"/>
  <c r="BD40" i="2"/>
  <c r="BC40" i="2"/>
  <c r="BB40" i="2"/>
  <c r="BG39" i="2"/>
  <c r="BG38" i="2"/>
  <c r="BG37" i="2"/>
  <c r="BG36" i="2"/>
  <c r="BG35" i="2"/>
  <c r="BF27" i="2"/>
  <c r="BE27" i="2"/>
  <c r="BD27" i="2"/>
  <c r="BC27" i="2"/>
  <c r="BB27" i="2"/>
  <c r="BG26" i="2"/>
  <c r="BG25" i="2"/>
  <c r="BG24" i="2"/>
  <c r="BG23" i="2"/>
  <c r="BG22" i="2"/>
  <c r="F142" i="1"/>
  <c r="D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42" i="1" s="1"/>
  <c r="R107" i="1"/>
  <c r="R108" i="1" s="1"/>
  <c r="Q107" i="1"/>
  <c r="Q108" i="1" s="1"/>
  <c r="P107" i="1"/>
  <c r="P108" i="1" s="1"/>
  <c r="O107" i="1"/>
  <c r="O108" i="1" s="1"/>
  <c r="N107" i="1"/>
  <c r="N108" i="1" s="1"/>
  <c r="M107" i="1"/>
  <c r="M108" i="1" s="1"/>
  <c r="L107" i="1"/>
  <c r="L108" i="1" s="1"/>
  <c r="K107" i="1"/>
  <c r="K108" i="1" s="1"/>
  <c r="J107" i="1"/>
  <c r="J108" i="1" s="1"/>
  <c r="I107" i="1"/>
  <c r="I108" i="1" s="1"/>
  <c r="S108" i="1" s="1"/>
  <c r="R89" i="1"/>
  <c r="P89" i="1"/>
  <c r="N89" i="1"/>
  <c r="L89" i="1"/>
  <c r="J89" i="1"/>
  <c r="R88" i="1"/>
  <c r="Q88" i="1"/>
  <c r="Q89" i="1" s="1"/>
  <c r="P88" i="1"/>
  <c r="O88" i="1"/>
  <c r="O89" i="1" s="1"/>
  <c r="N88" i="1"/>
  <c r="M88" i="1"/>
  <c r="M89" i="1" s="1"/>
  <c r="L88" i="1"/>
  <c r="K88" i="1"/>
  <c r="K89" i="1" s="1"/>
  <c r="J88" i="1"/>
  <c r="I88" i="1"/>
  <c r="I89" i="1" s="1"/>
  <c r="S89" i="1" s="1"/>
  <c r="C88" i="1"/>
  <c r="C89" i="1" s="1"/>
  <c r="E87" i="1"/>
  <c r="D87" i="1"/>
  <c r="F87" i="1" s="1"/>
  <c r="D86" i="1"/>
  <c r="E86" i="1" s="1"/>
  <c r="E85" i="1"/>
  <c r="D85" i="1"/>
  <c r="F85" i="1" s="1"/>
  <c r="D83" i="1"/>
  <c r="E83" i="1" s="1"/>
  <c r="E82" i="1"/>
  <c r="D82" i="1"/>
  <c r="F82" i="1" s="1"/>
  <c r="D81" i="1"/>
  <c r="E81" i="1" s="1"/>
  <c r="D80" i="1"/>
  <c r="D79" i="1"/>
  <c r="E78" i="1"/>
  <c r="D78" i="1"/>
  <c r="F78" i="1" s="1"/>
  <c r="D77" i="1"/>
  <c r="E77" i="1" s="1"/>
  <c r="E76" i="1"/>
  <c r="D76" i="1"/>
  <c r="F76" i="1" s="1"/>
  <c r="D75" i="1"/>
  <c r="E75" i="1" s="1"/>
  <c r="D74" i="1"/>
  <c r="D73" i="1"/>
  <c r="E73" i="1" s="1"/>
  <c r="E72" i="1"/>
  <c r="D72" i="1"/>
  <c r="F72" i="1" s="1"/>
  <c r="D71" i="1"/>
  <c r="E71" i="1" s="1"/>
  <c r="E70" i="1"/>
  <c r="D70" i="1"/>
  <c r="F70" i="1" s="1"/>
  <c r="D69" i="1"/>
  <c r="E69" i="1" s="1"/>
  <c r="D68" i="1"/>
  <c r="D67" i="1"/>
  <c r="E67" i="1" s="1"/>
  <c r="E66" i="1"/>
  <c r="D66" i="1"/>
  <c r="F66" i="1" s="1"/>
  <c r="D65" i="1"/>
  <c r="E64" i="1"/>
  <c r="D64" i="1"/>
  <c r="F64" i="1" s="1"/>
  <c r="D63" i="1"/>
  <c r="D60" i="1"/>
  <c r="D59" i="1"/>
  <c r="E59" i="1" s="1"/>
  <c r="D58" i="1"/>
  <c r="D57" i="1"/>
  <c r="D56" i="1"/>
  <c r="D55" i="1"/>
  <c r="E55" i="1" s="1"/>
  <c r="D54" i="1"/>
  <c r="D53" i="1"/>
  <c r="E52" i="1"/>
  <c r="D52" i="1"/>
  <c r="F52" i="1" s="1"/>
  <c r="D50" i="1"/>
  <c r="E50" i="1" s="1"/>
  <c r="E49" i="1"/>
  <c r="D49" i="1"/>
  <c r="F49" i="1" s="1"/>
  <c r="D48" i="1"/>
  <c r="E47" i="1"/>
  <c r="D47" i="1"/>
  <c r="F47" i="1" s="1"/>
  <c r="D46" i="1"/>
  <c r="E46" i="1" s="1"/>
  <c r="D45" i="1"/>
  <c r="D44" i="1"/>
  <c r="D43" i="1"/>
  <c r="D42" i="1"/>
  <c r="E42" i="1" s="1"/>
  <c r="E41" i="1"/>
  <c r="D41" i="1"/>
  <c r="F41" i="1" s="1"/>
  <c r="D40" i="1"/>
  <c r="D39" i="1"/>
  <c r="D38" i="1"/>
  <c r="E38" i="1" s="1"/>
  <c r="E37" i="1"/>
  <c r="D37" i="1"/>
  <c r="F37" i="1" s="1"/>
  <c r="D36" i="1"/>
  <c r="E36" i="1" s="1"/>
  <c r="E35" i="1"/>
  <c r="D35" i="1"/>
  <c r="F35" i="1" s="1"/>
  <c r="D34" i="1"/>
  <c r="D88" i="1" s="1"/>
  <c r="J31" i="1"/>
  <c r="I31" i="1"/>
  <c r="C31" i="1"/>
  <c r="D30" i="1"/>
  <c r="D27" i="1"/>
  <c r="D26" i="1"/>
  <c r="D25" i="1"/>
  <c r="D31" i="1" s="1"/>
  <c r="J22" i="1"/>
  <c r="I22" i="1"/>
  <c r="C22" i="1"/>
  <c r="D21" i="1"/>
  <c r="D19" i="1"/>
  <c r="D18" i="1"/>
  <c r="D15" i="1"/>
  <c r="D14" i="1"/>
  <c r="D13" i="1"/>
  <c r="D12" i="1"/>
  <c r="D11" i="1"/>
  <c r="D10" i="1"/>
  <c r="D22" i="1" s="1"/>
  <c r="D89" i="1" s="1"/>
  <c r="F34" i="1" l="1"/>
  <c r="F36" i="1"/>
  <c r="F38" i="1"/>
  <c r="F42" i="1"/>
  <c r="F46" i="1"/>
  <c r="F50" i="1"/>
  <c r="F55" i="1"/>
  <c r="F59" i="1"/>
  <c r="F67" i="1"/>
  <c r="F69" i="1"/>
  <c r="F71" i="1"/>
  <c r="F73" i="1"/>
  <c r="F75" i="1"/>
  <c r="F77" i="1"/>
  <c r="F81" i="1"/>
  <c r="F83" i="1"/>
  <c r="F86" i="1"/>
  <c r="S88" i="1"/>
  <c r="E34" i="1"/>
  <c r="E88" i="1" s="1"/>
  <c r="E89" i="1" s="1"/>
  <c r="F88" i="1" l="1"/>
  <c r="F89" i="1" s="1"/>
</calcChain>
</file>

<file path=xl/sharedStrings.xml><?xml version="1.0" encoding="utf-8"?>
<sst xmlns="http://schemas.openxmlformats.org/spreadsheetml/2006/main" count="474" uniqueCount="246">
  <si>
    <r>
      <t>УЧЕБНЫЙ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Учреждения "САЛЫМБЕКОВ УНИВЕРСИТЕТ"         
Специальность: 560001 Лечебное дело (для иностранных граждан)                                                                                                                                                                                                                                                                                                                                                                                                                                                                      Квалификация: Medical Doctor 
Нормативный срок обучения: 5 лет (</t>
    </r>
    <r>
      <rPr>
        <b/>
        <i/>
        <sz val="12"/>
        <rFont val="Times New Roman"/>
        <family val="1"/>
        <charset val="204"/>
      </rPr>
      <t xml:space="preserve"> с 12-летним базовым средним образованием</t>
    </r>
    <r>
      <rPr>
        <b/>
        <sz val="12"/>
        <rFont val="Times New Roman"/>
        <family val="1"/>
        <charset val="204"/>
      </rPr>
      <t>)
Форма обучения - очная</t>
    </r>
  </si>
  <si>
    <t xml:space="preserve"> №</t>
  </si>
  <si>
    <t>Наименование дисциплин</t>
  </si>
  <si>
    <t>Объем работы</t>
  </si>
  <si>
    <t>Форма контроля             по семестрам</t>
  </si>
  <si>
    <t xml:space="preserve">Распределение кредит-часов по курсам и семестрам </t>
  </si>
  <si>
    <t>1 курс</t>
  </si>
  <si>
    <t>2 курс</t>
  </si>
  <si>
    <t>3 курс</t>
  </si>
  <si>
    <t>4 курс</t>
  </si>
  <si>
    <t>5 курс</t>
  </si>
  <si>
    <t>Всего кредитов</t>
  </si>
  <si>
    <t xml:space="preserve">Всего часов </t>
  </si>
  <si>
    <t>Аудиторные часы</t>
  </si>
  <si>
    <t>СРС</t>
  </si>
  <si>
    <t>экзамен</t>
  </si>
  <si>
    <t>зачет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</si>
  <si>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</si>
  <si>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</si>
  <si>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</si>
  <si>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</si>
  <si>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</si>
  <si>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</si>
  <si>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</si>
  <si>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</si>
  <si>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 9 сем</t>
  </si>
  <si>
    <t>10 сем</t>
  </si>
  <si>
    <t xml:space="preserve">18 недель </t>
  </si>
  <si>
    <t xml:space="preserve">16 недель </t>
  </si>
  <si>
    <t>Блок 1</t>
  </si>
  <si>
    <t xml:space="preserve">ГУМАНИТАРНЫЙ, СОЦИАЛЬНЫЙ И ЭКОНОМИЧЕСКИЙ ЦИКЛ </t>
  </si>
  <si>
    <t>Б.1.1.</t>
  </si>
  <si>
    <t>Базовая часть:</t>
  </si>
  <si>
    <t>Кыргызский язык и литература</t>
  </si>
  <si>
    <t>Русский язык</t>
  </si>
  <si>
    <t>Латинский язык</t>
  </si>
  <si>
    <t>История Кыргызстана</t>
  </si>
  <si>
    <t>Философия</t>
  </si>
  <si>
    <t>Английский язык</t>
  </si>
  <si>
    <t>В.1.1.</t>
  </si>
  <si>
    <t>Вариативная часть:</t>
  </si>
  <si>
    <t>Дисциплины, предлагаемые вузом</t>
  </si>
  <si>
    <t>Экономика</t>
  </si>
  <si>
    <t>История медицины</t>
  </si>
  <si>
    <t>Дисциплины по выбору студентов</t>
  </si>
  <si>
    <t>Правоведение</t>
  </si>
  <si>
    <t xml:space="preserve">Всего: </t>
  </si>
  <si>
    <t xml:space="preserve">МАТЕМАТИЧЕСКИЙ И ЕСТЕСТВЕННОНАУЧНЫЙ ЦИКЛ </t>
  </si>
  <si>
    <t>Б.1.2.</t>
  </si>
  <si>
    <t>Биология</t>
  </si>
  <si>
    <t>Медицинская физика</t>
  </si>
  <si>
    <t>Химия (общая и биоорганическая)</t>
  </si>
  <si>
    <t>В.1.2.</t>
  </si>
  <si>
    <t>Информатика</t>
  </si>
  <si>
    <t>ПРОФЕССИОНАЛЬНЫЙ ЦИКЛ</t>
  </si>
  <si>
    <t>Б.1.3.</t>
  </si>
  <si>
    <t>Медицинская биология, генетика, паразитология</t>
  </si>
  <si>
    <t>Общая и клиническая биохимия</t>
  </si>
  <si>
    <t>Нормальная  и клиническая анатомия</t>
  </si>
  <si>
    <t>Гистология, эмбриология, цитология</t>
  </si>
  <si>
    <t>Нормальная физиология</t>
  </si>
  <si>
    <t>Микробиология, вирусология и иммунология</t>
  </si>
  <si>
    <t>Базисная и клиническая фармакология</t>
  </si>
  <si>
    <t>Патологическая анатомия</t>
  </si>
  <si>
    <t>Патологическая физиология</t>
  </si>
  <si>
    <t xml:space="preserve">Пропедевтика внутренних болезней </t>
  </si>
  <si>
    <t xml:space="preserve">Внутренние болезни, лучевая диагностика </t>
  </si>
  <si>
    <t>6, 8, 10</t>
  </si>
  <si>
    <t>7, 9</t>
  </si>
  <si>
    <t xml:space="preserve">Пропедевтика детских болезней </t>
  </si>
  <si>
    <t>Детские болезни</t>
  </si>
  <si>
    <t>8, 10</t>
  </si>
  <si>
    <t>6, 7, 9</t>
  </si>
  <si>
    <t>Хирургические болезни</t>
  </si>
  <si>
    <t xml:space="preserve">Детская хирургия </t>
  </si>
  <si>
    <t>Акушерство и гинекология</t>
  </si>
  <si>
    <t>Анестезиология, интенсивная терапия, неотложные состояния</t>
  </si>
  <si>
    <t xml:space="preserve"> </t>
  </si>
  <si>
    <t>Клинические модули</t>
  </si>
  <si>
    <t>Респираторная система</t>
  </si>
  <si>
    <t>Желудочно-кишечный тракт</t>
  </si>
  <si>
    <t>Скелетно-мышечная система</t>
  </si>
  <si>
    <t>Мочевыделительная система</t>
  </si>
  <si>
    <t>Репродуктивная система</t>
  </si>
  <si>
    <t>Эндокринная система</t>
  </si>
  <si>
    <t>Сердечно-сосудистая система</t>
  </si>
  <si>
    <t>Кроветворная система</t>
  </si>
  <si>
    <t>Нервная система</t>
  </si>
  <si>
    <t>В.1.3.</t>
  </si>
  <si>
    <t>Общая гигиена</t>
  </si>
  <si>
    <t>Общественное здоровье и здравоохранение</t>
  </si>
  <si>
    <t>Эпидемиология</t>
  </si>
  <si>
    <t>Вводный клинический курс</t>
  </si>
  <si>
    <t>Фтизиатрия</t>
  </si>
  <si>
    <t>Инфекционные болезни</t>
  </si>
  <si>
    <t>Тропическая медицина</t>
  </si>
  <si>
    <t>Психиатрия и наркология</t>
  </si>
  <si>
    <t>Дерматовенерология</t>
  </si>
  <si>
    <t>Медицинская генетика</t>
  </si>
  <si>
    <t>Неврология и основы нейрохирургии</t>
  </si>
  <si>
    <t>9, 10</t>
  </si>
  <si>
    <t>Топографическая анатомия</t>
  </si>
  <si>
    <t>Оториноларингология</t>
  </si>
  <si>
    <t>Офтальмология</t>
  </si>
  <si>
    <t>Судебная медицина</t>
  </si>
  <si>
    <t>Биоэтика</t>
  </si>
  <si>
    <t>Медицинская психология</t>
  </si>
  <si>
    <t>Травматология, ортопедия и экстремальная хирургия</t>
  </si>
  <si>
    <t>Урология</t>
  </si>
  <si>
    <t>Стоматология</t>
  </si>
  <si>
    <t>Онкология</t>
  </si>
  <si>
    <t>Традиционная медицина</t>
  </si>
  <si>
    <t>Лечебный массаж / Доказательная медицина</t>
  </si>
  <si>
    <t>Клиническая аллергология и иммунология / Высокогорная медицина</t>
  </si>
  <si>
    <t>ИТОГО:</t>
  </si>
  <si>
    <t>Дополнительные виды подготовки</t>
  </si>
  <si>
    <t>Физическая культура</t>
  </si>
  <si>
    <t>Число экзаменов:</t>
  </si>
  <si>
    <t>Число зачетов:</t>
  </si>
  <si>
    <t>Блок 2</t>
  </si>
  <si>
    <t>ПРАКТИКИ</t>
  </si>
  <si>
    <t>Название практики</t>
  </si>
  <si>
    <t>сем.</t>
  </si>
  <si>
    <t>в неделях/в кредитах</t>
  </si>
  <si>
    <t xml:space="preserve"> Б.2.1.</t>
  </si>
  <si>
    <t xml:space="preserve">Волонтерская практика </t>
  </si>
  <si>
    <t>2 недели/2 кредита</t>
  </si>
  <si>
    <t xml:space="preserve"> Б.2.2.</t>
  </si>
  <si>
    <t xml:space="preserve">Помощник медицинской сестры  </t>
  </si>
  <si>
    <t>Б.2.3</t>
  </si>
  <si>
    <t>Помощник фельдшера скорой и неотложной медицинской помощи</t>
  </si>
  <si>
    <t>1 неделя/1 кредит</t>
  </si>
  <si>
    <t xml:space="preserve"> Б.2.4.</t>
  </si>
  <si>
    <t>Помощник врача скорой и неотложной медицинской помощи</t>
  </si>
  <si>
    <t xml:space="preserve"> Б.2.5.</t>
  </si>
  <si>
    <t>Помощник врача стационара терапевтического профиля</t>
  </si>
  <si>
    <t>4 недели/4 кредита</t>
  </si>
  <si>
    <t>Б.2.6</t>
  </si>
  <si>
    <t>Помощник врача стационара хирургического профиля</t>
  </si>
  <si>
    <t xml:space="preserve"> Б.2.7.</t>
  </si>
  <si>
    <t xml:space="preserve">Помощник акушера-гинеколога </t>
  </si>
  <si>
    <t xml:space="preserve"> Б.2.8.</t>
  </si>
  <si>
    <t>Помощник педиатра</t>
  </si>
  <si>
    <t>3 недели/3 кредита</t>
  </si>
  <si>
    <t>Б.2.9</t>
  </si>
  <si>
    <t>Помощник врача ЦСМ</t>
  </si>
  <si>
    <t>Блок 3</t>
  </si>
  <si>
    <t xml:space="preserve">ГОСУДАРСТВЕННАЯ ИТОГОВАЯ АТТЕСТАЦИЯ </t>
  </si>
  <si>
    <t xml:space="preserve"> Б.3.1.</t>
  </si>
  <si>
    <t>Междисциплинарный комплексный экзамен</t>
  </si>
  <si>
    <t xml:space="preserve">6 недель/6 кредитов </t>
  </si>
  <si>
    <t>Всего</t>
  </si>
  <si>
    <t>ПРИЛОЖЕНИЕ 1: Структура часов, вошедших в клиничекие модули</t>
  </si>
  <si>
    <t>Кредит часы</t>
  </si>
  <si>
    <t>Анатомия</t>
  </si>
  <si>
    <t>Оперативная хирургия</t>
  </si>
  <si>
    <t>Гистология</t>
  </si>
  <si>
    <t>Биохимия</t>
  </si>
  <si>
    <t>Неврология</t>
  </si>
  <si>
    <t>Травматология</t>
  </si>
  <si>
    <t>Лучевая терапия и диагностика</t>
  </si>
  <si>
    <t>Эндокринология</t>
  </si>
  <si>
    <t>Пропедтерапия</t>
  </si>
  <si>
    <t>Пропедпедиатрия</t>
  </si>
  <si>
    <t>ИТОГО</t>
  </si>
  <si>
    <t xml:space="preserve">ПРИЛОЖЕНИЕ 2: </t>
  </si>
  <si>
    <t>1. Совет вуза имеет право:</t>
  </si>
  <si>
    <t>* изменять количество часов по дисциплинам клинических модулей</t>
  </si>
  <si>
    <t>* изменять объем аудиторных часов и часов для самостоятельной работы студентов по дисциплинам клинических модулей</t>
  </si>
  <si>
    <t>* каждый модуль может преподаваться в течении не всего семестра, а в ограниченном количестве недель с учетом объема аудиторных часов, выделенных на модуль</t>
  </si>
  <si>
    <t>* дисциплины по выбору определяется ежегодно</t>
  </si>
  <si>
    <t>* государственная аттестация проводится по трем междисциплинарным экзаменам:</t>
  </si>
  <si>
    <t xml:space="preserve">     1. Терапия и Педиатрия</t>
  </si>
  <si>
    <t xml:space="preserve">     2. Хирургия, Акушерство и Гинекология</t>
  </si>
  <si>
    <t xml:space="preserve">     3. Общая гигиена,Эпидемиология и Общественное здоровье </t>
  </si>
  <si>
    <t>2. Студенты имеют право предлагать дисциплину по выбору</t>
  </si>
  <si>
    <t xml:space="preserve">Учебный план по специальности 560001 "Лечебное дело" для иностранных граждан с 12-летним базовым средним образованием, разработан в соответствии с ГОС ВПО утвержденным МОН КР                                                                                                                                                  Приказ №1357/1 от 30 июля 2021 года.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</si>
  <si>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Учебный план по специальности 560001 "Лечебное дело" для иностранных граждан с 12-летним базовым средним образованием, разработан УМО и одобрен на заседании Ученого Совета Учреждения "Салымбеков Университет", Протокол № 08/21 от 10.09.2021 года                                                                                                                                                                                                                               </t>
  </si>
  <si>
    <t xml:space="preserve">Согласовано: </t>
  </si>
  <si>
    <t>Председатель УМС</t>
  </si>
  <si>
    <t>Т. М. Тулекеев</t>
  </si>
  <si>
    <t>Заведующий УМО</t>
  </si>
  <si>
    <t xml:space="preserve">Н. Ж. Мазекова </t>
  </si>
  <si>
    <t>УТВЕРЖДАЮ</t>
  </si>
  <si>
    <t xml:space="preserve">Управление высшего профессионального образования </t>
  </si>
  <si>
    <t xml:space="preserve">Ректор Учреждения </t>
  </si>
  <si>
    <t>"Салымбеков Университет"</t>
  </si>
  <si>
    <t>Министерство образования и науки</t>
  </si>
  <si>
    <t>Жумадилов Э. Ж., PhD</t>
  </si>
  <si>
    <t>Кыргызской Республики</t>
  </si>
  <si>
    <t>________________________</t>
  </si>
  <si>
    <t>_________________________________</t>
  </si>
  <si>
    <t>"_____"______________ 2021г.</t>
  </si>
  <si>
    <t xml:space="preserve">"_____"________________2021 г. </t>
  </si>
  <si>
    <t>УЧРЕЖДЕНИЕ "САЛЫМБЕКОВ УНИВЕРСИТЕТ"</t>
  </si>
  <si>
    <t>Одобрено на Ученом Совете</t>
  </si>
  <si>
    <t>ГРАФИК УЧЕБНОГО ПРОЦЕССА</t>
  </si>
  <si>
    <t>Учреждения "Салымбеков Университет"</t>
  </si>
  <si>
    <t>на 2021-2022 учебный год</t>
  </si>
  <si>
    <t>Протокол 08/21 от 10.09.2021г.</t>
  </si>
  <si>
    <t>Специальность и направление подготовки:</t>
  </si>
  <si>
    <t>560001 "Лечебное дело" (для иностранных граждан)</t>
  </si>
  <si>
    <t>Квалификация:</t>
  </si>
  <si>
    <t>Medical Doctor</t>
  </si>
  <si>
    <t>Нормативный срок обучения:</t>
  </si>
  <si>
    <t>5 лет, на базе 12-летнего базового среднего  образования</t>
  </si>
  <si>
    <t>Форма обучения:</t>
  </si>
  <si>
    <t>очная</t>
  </si>
  <si>
    <t>I. График учебного процесса</t>
  </si>
  <si>
    <t>II. Сводные данные по бюджету времени (в нед.)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</si>
  <si>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</si>
  <si>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</si>
  <si>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</si>
  <si>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</si>
  <si>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</si>
  <si>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</si>
  <si>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</si>
  <si>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</si>
  <si>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</si>
  <si>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</si>
  <si>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</si>
  <si>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</si>
  <si>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август/сентябрь</t>
  </si>
  <si>
    <t>Теоретическое обучение</t>
  </si>
  <si>
    <t>Экзаменационная сессия</t>
  </si>
  <si>
    <t>Итоговые гос.аттестация</t>
  </si>
  <si>
    <t>Практики</t>
  </si>
  <si>
    <t>Каникулы</t>
  </si>
  <si>
    <t>=</t>
  </si>
  <si>
    <t xml:space="preserve">// </t>
  </si>
  <si>
    <t>П</t>
  </si>
  <si>
    <t>/</t>
  </si>
  <si>
    <t xml:space="preserve"> =</t>
  </si>
  <si>
    <t>Х</t>
  </si>
  <si>
    <t>август</t>
  </si>
  <si>
    <t>Обозначения:</t>
  </si>
  <si>
    <t xml:space="preserve"> - </t>
  </si>
  <si>
    <t>Теоретическое</t>
  </si>
  <si>
    <t>экзамен.</t>
  </si>
  <si>
    <t>ЛАЗ</t>
  </si>
  <si>
    <t>Практика</t>
  </si>
  <si>
    <t xml:space="preserve">государственная </t>
  </si>
  <si>
    <t xml:space="preserve">  - Каникулы</t>
  </si>
  <si>
    <t>обучение</t>
  </si>
  <si>
    <t>сессия</t>
  </si>
  <si>
    <t>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</si>
</sst>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0" xfId="1" applyFont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7" fillId="4" borderId="12" xfId="0" applyFont="1" applyFill="1" applyBorder="1" applyAlignment="1">
      <alignment horizontal="center" wrapText="1"/>
    </xf>
    <xf numFmtId="0" fontId="5" fillId="0" borderId="0" xfId="0" applyFont="1"/>
    <xf numFmtId="0" fontId="9" fillId="4" borderId="1" xfId="0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3" borderId="0" xfId="0" applyFont="1" applyFill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horizontal="left" vertical="top" wrapText="1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1" applyFont="1" applyAlignment="1">
      <alignment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5" fillId="0" borderId="0" xfId="0" applyFont="1"/>
    <xf numFmtId="0" fontId="2" fillId="0" borderId="0" xfId="1" applyFont="1" applyAlignment="1">
      <alignment horizontal="left" vertical="top" wrapText="1"/>
    </xf>
    <xf numFmtId="0" fontId="16" fillId="0" borderId="0" xfId="1" applyFont="1" applyAlignment="1">
      <alignment vertical="top" wrapText="1"/>
    </xf>
    <xf numFmtId="0" fontId="12" fillId="0" borderId="0" xfId="1" applyFont="1" applyAlignment="1">
      <alignment horizontal="center" vertical="top" wrapText="1"/>
    </xf>
    <xf numFmtId="0" fontId="2" fillId="3" borderId="1" xfId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textRotation="90"/>
    </xf>
    <xf numFmtId="0" fontId="17" fillId="3" borderId="1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textRotation="90" wrapText="1"/>
    </xf>
    <xf numFmtId="0" fontId="18" fillId="3" borderId="8" xfId="1" applyFont="1" applyFill="1" applyBorder="1" applyAlignment="1">
      <alignment horizontal="center" vertical="center" textRotation="90"/>
    </xf>
    <xf numFmtId="49" fontId="17" fillId="0" borderId="14" xfId="0" applyNumberFormat="1" applyFont="1" applyBorder="1" applyAlignment="1">
      <alignment horizontal="center" vertical="center" textRotation="90"/>
    </xf>
    <xf numFmtId="0" fontId="19" fillId="3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18" fillId="3" borderId="14" xfId="1" applyFont="1" applyFill="1" applyBorder="1" applyAlignment="1">
      <alignment horizontal="center" vertical="center" textRotation="90" wrapText="1"/>
    </xf>
    <xf numFmtId="0" fontId="18" fillId="3" borderId="14" xfId="1" applyFont="1" applyFill="1" applyBorder="1" applyAlignment="1">
      <alignment horizontal="center" vertical="center" textRotation="90"/>
    </xf>
    <xf numFmtId="0" fontId="20" fillId="3" borderId="1" xfId="1" applyFont="1" applyFill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 vertical="center" textRotation="90"/>
    </xf>
    <xf numFmtId="0" fontId="21" fillId="3" borderId="1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 textRotation="90" wrapText="1"/>
    </xf>
    <xf numFmtId="0" fontId="18" fillId="3" borderId="9" xfId="1" applyFont="1" applyFill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3" xfId="0" applyFont="1" applyBorder="1"/>
    <xf numFmtId="0" fontId="22" fillId="0" borderId="3" xfId="0" applyFont="1" applyBorder="1" applyAlignment="1">
      <alignment horizontal="right"/>
    </xf>
    <xf numFmtId="0" fontId="26" fillId="0" borderId="1" xfId="0" applyFont="1" applyBorder="1"/>
    <xf numFmtId="0" fontId="25" fillId="0" borderId="0" xfId="0" applyFont="1"/>
    <xf numFmtId="0" fontId="2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6" fillId="0" borderId="0" xfId="0" applyFont="1"/>
    <xf numFmtId="0" fontId="17" fillId="3" borderId="1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7" fillId="3" borderId="12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/>
    <xf numFmtId="0" fontId="16" fillId="3" borderId="15" xfId="0" applyFont="1" applyFill="1" applyBorder="1"/>
    <xf numFmtId="0" fontId="28" fillId="0" borderId="0" xfId="0" applyFont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49" fontId="27" fillId="0" borderId="0" xfId="0" applyNumberFormat="1" applyFont="1"/>
    <xf numFmtId="0" fontId="29" fillId="0" borderId="0" xfId="0" applyFont="1"/>
    <xf numFmtId="0" fontId="22" fillId="0" borderId="0" xfId="0" applyFont="1" applyAlignment="1">
      <alignment horizontal="center"/>
    </xf>
  </cellXfs>
  <cellStyles count="2">
    <cellStyle name="Обычный" xfId="0" builtinId="0"/>
    <cellStyle name="Обычный 2" xfId="1" xr:uid="{83FCBEF8-EBB6-4D7C-83A8-900E98248A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4D59-12F3-4BC9-9C2A-A0DCB0C680B8}">
  <dimension ref="A1:AU169"/>
  <sheetViews>
    <sheetView view="pageBreakPreview" topLeftCell="A97" zoomScale="60" zoomScaleNormal="100" workbookViewId="0">
      <selection activeCell="B149" sqref="B149:O149"/>
    </sheetView>
  </sheetViews>
  <sheetFormatPr defaultRowHeight="15" x14ac:dyDescent="0.25"/>
  <cols>
    <col min="2" max="2" width="44.7109375" customWidth="1"/>
    <col min="9" max="18" width="9.140625" style="93"/>
  </cols>
  <sheetData>
    <row r="1" spans="1:19" s="2" customFormat="1" ht="68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68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2" customFormat="1" ht="21.75" customHeight="1" x14ac:dyDescent="0.25">
      <c r="A3" s="3" t="s">
        <v>1</v>
      </c>
      <c r="B3" s="3" t="s">
        <v>2</v>
      </c>
      <c r="C3" s="4" t="s">
        <v>3</v>
      </c>
      <c r="D3" s="5"/>
      <c r="E3" s="5"/>
      <c r="F3" s="6"/>
      <c r="G3" s="3" t="s">
        <v>4</v>
      </c>
      <c r="H3" s="3"/>
      <c r="I3" s="7" t="s">
        <v>5</v>
      </c>
      <c r="J3" s="7"/>
      <c r="K3" s="7"/>
      <c r="L3" s="7"/>
      <c r="M3" s="7"/>
      <c r="N3" s="7"/>
      <c r="O3" s="7"/>
      <c r="P3" s="7"/>
      <c r="Q3" s="7"/>
      <c r="R3" s="7"/>
    </row>
    <row r="4" spans="1:19" s="2" customFormat="1" ht="23.25" customHeight="1" x14ac:dyDescent="0.25">
      <c r="A4" s="3"/>
      <c r="B4" s="3"/>
      <c r="C4" s="8"/>
      <c r="D4" s="9"/>
      <c r="E4" s="9"/>
      <c r="F4" s="10"/>
      <c r="G4" s="3"/>
      <c r="H4" s="3"/>
      <c r="I4" s="11" t="s">
        <v>6</v>
      </c>
      <c r="J4" s="11"/>
      <c r="K4" s="11" t="s">
        <v>7</v>
      </c>
      <c r="L4" s="11"/>
      <c r="M4" s="11" t="s">
        <v>8</v>
      </c>
      <c r="N4" s="11"/>
      <c r="O4" s="11" t="s">
        <v>9</v>
      </c>
      <c r="P4" s="11"/>
      <c r="Q4" s="11" t="s">
        <v>10</v>
      </c>
      <c r="R4" s="11"/>
    </row>
    <row r="5" spans="1:19" s="2" customFormat="1" ht="20.25" customHeight="1" x14ac:dyDescent="0.25">
      <c r="A5" s="3"/>
      <c r="B5" s="3"/>
      <c r="C5" s="12" t="s">
        <v>11</v>
      </c>
      <c r="D5" s="12" t="s">
        <v>12</v>
      </c>
      <c r="E5" s="12" t="s">
        <v>13</v>
      </c>
      <c r="F5" s="12" t="s">
        <v>14</v>
      </c>
      <c r="G5" s="13" t="s">
        <v>15</v>
      </c>
      <c r="H5" s="13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4" t="s">
        <v>25</v>
      </c>
      <c r="R5" s="14" t="s">
        <v>26</v>
      </c>
    </row>
    <row r="6" spans="1:19" s="2" customFormat="1" ht="85.5" customHeight="1" x14ac:dyDescent="0.25">
      <c r="A6" s="3"/>
      <c r="B6" s="3"/>
      <c r="C6" s="15"/>
      <c r="D6" s="15"/>
      <c r="E6" s="15"/>
      <c r="F6" s="15"/>
      <c r="G6" s="13"/>
      <c r="H6" s="13"/>
      <c r="I6" s="16" t="s">
        <v>27</v>
      </c>
      <c r="J6" s="16" t="s">
        <v>27</v>
      </c>
      <c r="K6" s="16" t="s">
        <v>27</v>
      </c>
      <c r="L6" s="16" t="s">
        <v>27</v>
      </c>
      <c r="M6" s="16" t="s">
        <v>27</v>
      </c>
      <c r="N6" s="16" t="s">
        <v>27</v>
      </c>
      <c r="O6" s="16" t="s">
        <v>27</v>
      </c>
      <c r="P6" s="16" t="s">
        <v>27</v>
      </c>
      <c r="Q6" s="16" t="s">
        <v>27</v>
      </c>
      <c r="R6" s="16" t="s">
        <v>28</v>
      </c>
    </row>
    <row r="7" spans="1:19" s="19" customFormat="1" ht="15.75" x14ac:dyDescent="0.25">
      <c r="A7" s="17">
        <v>1</v>
      </c>
      <c r="B7" s="17">
        <v>2</v>
      </c>
      <c r="C7" s="17"/>
      <c r="D7" s="17"/>
      <c r="E7" s="17"/>
      <c r="F7" s="17"/>
      <c r="G7" s="17">
        <v>3</v>
      </c>
      <c r="H7" s="17">
        <v>4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2"/>
    </row>
    <row r="8" spans="1:19" s="2" customFormat="1" ht="15.75" x14ac:dyDescent="0.25">
      <c r="A8" s="20" t="s">
        <v>29</v>
      </c>
      <c r="B8" s="21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9" s="2" customFormat="1" ht="15.75" x14ac:dyDescent="0.25">
      <c r="A9" s="24" t="s">
        <v>31</v>
      </c>
      <c r="B9" s="25" t="s">
        <v>32</v>
      </c>
      <c r="C9" s="26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19"/>
    </row>
    <row r="10" spans="1:19" s="2" customFormat="1" ht="15.75" x14ac:dyDescent="0.25">
      <c r="A10" s="17">
        <v>1</v>
      </c>
      <c r="B10" s="27" t="s">
        <v>33</v>
      </c>
      <c r="C10" s="18">
        <v>4</v>
      </c>
      <c r="D10" s="28">
        <f>C10*30</f>
        <v>120</v>
      </c>
      <c r="E10" s="28">
        <v>60</v>
      </c>
      <c r="F10" s="28">
        <v>60</v>
      </c>
      <c r="G10" s="28">
        <v>2</v>
      </c>
      <c r="H10" s="17">
        <v>1</v>
      </c>
      <c r="I10" s="18">
        <v>2</v>
      </c>
      <c r="J10" s="18">
        <v>2</v>
      </c>
      <c r="K10" s="18"/>
      <c r="L10" s="18"/>
      <c r="M10" s="18"/>
      <c r="N10" s="18"/>
      <c r="O10" s="18"/>
      <c r="P10" s="18"/>
      <c r="Q10" s="18"/>
      <c r="R10" s="18"/>
    </row>
    <row r="11" spans="1:19" s="2" customFormat="1" ht="15.75" x14ac:dyDescent="0.25">
      <c r="A11" s="17">
        <v>2</v>
      </c>
      <c r="B11" s="27" t="s">
        <v>34</v>
      </c>
      <c r="C11" s="18">
        <v>4</v>
      </c>
      <c r="D11" s="28">
        <f t="shared" ref="D11:D15" si="0">C11*30</f>
        <v>120</v>
      </c>
      <c r="E11" s="28">
        <v>60</v>
      </c>
      <c r="F11" s="28">
        <v>60</v>
      </c>
      <c r="G11" s="28">
        <v>2</v>
      </c>
      <c r="H11" s="17">
        <v>1</v>
      </c>
      <c r="I11" s="18">
        <v>2</v>
      </c>
      <c r="J11" s="18">
        <v>2</v>
      </c>
      <c r="K11" s="18"/>
      <c r="L11" s="18"/>
      <c r="M11" s="18"/>
      <c r="N11" s="18"/>
      <c r="O11" s="18"/>
      <c r="P11" s="18"/>
      <c r="Q11" s="18"/>
      <c r="R11" s="18"/>
    </row>
    <row r="12" spans="1:19" s="2" customFormat="1" ht="15.75" x14ac:dyDescent="0.25">
      <c r="A12" s="17">
        <v>3</v>
      </c>
      <c r="B12" s="27" t="s">
        <v>35</v>
      </c>
      <c r="C12" s="18">
        <v>2</v>
      </c>
      <c r="D12" s="28">
        <f t="shared" si="0"/>
        <v>60</v>
      </c>
      <c r="E12" s="28">
        <v>30</v>
      </c>
      <c r="F12" s="28">
        <v>30</v>
      </c>
      <c r="G12" s="28"/>
      <c r="H12" s="17">
        <v>1</v>
      </c>
      <c r="I12" s="18">
        <v>2</v>
      </c>
      <c r="J12" s="18"/>
      <c r="K12" s="18"/>
      <c r="L12" s="18"/>
      <c r="M12" s="18"/>
      <c r="N12" s="18"/>
      <c r="O12" s="18"/>
      <c r="P12" s="18"/>
      <c r="Q12" s="18"/>
      <c r="R12" s="18"/>
    </row>
    <row r="13" spans="1:19" s="2" customFormat="1" ht="15.75" x14ac:dyDescent="0.25">
      <c r="A13" s="17">
        <v>4</v>
      </c>
      <c r="B13" s="27" t="s">
        <v>36</v>
      </c>
      <c r="C13" s="18">
        <v>4</v>
      </c>
      <c r="D13" s="28">
        <f t="shared" si="0"/>
        <v>120</v>
      </c>
      <c r="E13" s="28">
        <v>60</v>
      </c>
      <c r="F13" s="28">
        <v>60</v>
      </c>
      <c r="G13" s="28">
        <v>2</v>
      </c>
      <c r="H13" s="17">
        <v>1</v>
      </c>
      <c r="I13" s="18">
        <v>2</v>
      </c>
      <c r="J13" s="18">
        <v>2</v>
      </c>
      <c r="K13" s="18"/>
      <c r="L13" s="18"/>
      <c r="M13" s="18"/>
      <c r="N13" s="18"/>
      <c r="O13" s="18"/>
      <c r="P13" s="18"/>
      <c r="Q13" s="18"/>
      <c r="R13" s="18"/>
    </row>
    <row r="14" spans="1:19" s="29" customFormat="1" ht="15.75" x14ac:dyDescent="0.25">
      <c r="A14" s="17">
        <v>5</v>
      </c>
      <c r="B14" s="27" t="s">
        <v>37</v>
      </c>
      <c r="C14" s="18">
        <v>2</v>
      </c>
      <c r="D14" s="28">
        <f t="shared" si="0"/>
        <v>60</v>
      </c>
      <c r="E14" s="28">
        <v>30</v>
      </c>
      <c r="F14" s="28">
        <v>30</v>
      </c>
      <c r="G14" s="28"/>
      <c r="H14" s="17">
        <v>1</v>
      </c>
      <c r="I14" s="18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2"/>
    </row>
    <row r="15" spans="1:19" s="2" customFormat="1" ht="15.75" x14ac:dyDescent="0.25">
      <c r="A15" s="17">
        <v>6</v>
      </c>
      <c r="B15" s="30" t="s">
        <v>38</v>
      </c>
      <c r="C15" s="18">
        <v>2</v>
      </c>
      <c r="D15" s="28">
        <f t="shared" si="0"/>
        <v>60</v>
      </c>
      <c r="E15" s="17">
        <v>30</v>
      </c>
      <c r="F15" s="17">
        <v>30</v>
      </c>
      <c r="G15" s="17"/>
      <c r="H15" s="17">
        <v>2</v>
      </c>
      <c r="I15" s="18"/>
      <c r="J15" s="18">
        <v>2</v>
      </c>
      <c r="K15" s="18"/>
      <c r="L15" s="18"/>
      <c r="M15" s="18"/>
      <c r="N15" s="18"/>
      <c r="O15" s="18"/>
      <c r="P15" s="18"/>
      <c r="Q15" s="18"/>
      <c r="R15" s="18"/>
    </row>
    <row r="16" spans="1:19" s="2" customFormat="1" ht="15.75" x14ac:dyDescent="0.25">
      <c r="A16" s="31" t="s">
        <v>39</v>
      </c>
      <c r="B16" s="32" t="s">
        <v>40</v>
      </c>
      <c r="C16" s="24"/>
      <c r="D16" s="32"/>
      <c r="E16" s="31"/>
      <c r="F16" s="31"/>
      <c r="G16" s="31"/>
      <c r="H16" s="3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9"/>
    </row>
    <row r="17" spans="1:19" s="2" customFormat="1" ht="15.75" x14ac:dyDescent="0.25">
      <c r="A17" s="33"/>
      <c r="B17" s="34" t="s">
        <v>41</v>
      </c>
      <c r="C17" s="18"/>
      <c r="D17" s="34"/>
      <c r="E17" s="33"/>
      <c r="F17" s="33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9" s="2" customFormat="1" ht="15.75" x14ac:dyDescent="0.25">
      <c r="A18" s="17">
        <v>1</v>
      </c>
      <c r="B18" s="30" t="s">
        <v>42</v>
      </c>
      <c r="C18" s="18">
        <v>2</v>
      </c>
      <c r="D18" s="17">
        <f>C18*30</f>
        <v>60</v>
      </c>
      <c r="E18" s="17">
        <v>30</v>
      </c>
      <c r="F18" s="17">
        <v>30</v>
      </c>
      <c r="G18" s="17"/>
      <c r="H18" s="17">
        <v>1</v>
      </c>
      <c r="I18" s="18">
        <v>2</v>
      </c>
      <c r="J18" s="18"/>
      <c r="K18" s="18"/>
      <c r="L18" s="18"/>
      <c r="M18" s="18"/>
      <c r="N18" s="18"/>
      <c r="O18" s="18"/>
      <c r="P18" s="18"/>
      <c r="Q18" s="18"/>
      <c r="R18" s="18"/>
    </row>
    <row r="19" spans="1:19" s="2" customFormat="1" ht="15.75" x14ac:dyDescent="0.25">
      <c r="A19" s="17">
        <v>2</v>
      </c>
      <c r="B19" s="30" t="s">
        <v>43</v>
      </c>
      <c r="C19" s="18">
        <v>2</v>
      </c>
      <c r="D19" s="17">
        <f>C19*30</f>
        <v>60</v>
      </c>
      <c r="E19" s="17">
        <v>30</v>
      </c>
      <c r="F19" s="17">
        <v>30</v>
      </c>
      <c r="G19" s="17"/>
      <c r="H19" s="17">
        <v>1</v>
      </c>
      <c r="I19" s="18">
        <v>2</v>
      </c>
      <c r="J19" s="18"/>
      <c r="K19" s="18"/>
      <c r="L19" s="18"/>
      <c r="M19" s="18"/>
      <c r="N19" s="18"/>
      <c r="O19" s="18"/>
      <c r="P19" s="18"/>
      <c r="Q19" s="18"/>
      <c r="R19" s="18"/>
    </row>
    <row r="20" spans="1:19" s="29" customFormat="1" ht="15.75" x14ac:dyDescent="0.25">
      <c r="A20" s="33"/>
      <c r="B20" s="34" t="s">
        <v>44</v>
      </c>
      <c r="C20" s="18"/>
      <c r="D20" s="34"/>
      <c r="E20" s="33"/>
      <c r="F20" s="33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"/>
    </row>
    <row r="21" spans="1:19" s="29" customFormat="1" ht="15.75" x14ac:dyDescent="0.25">
      <c r="A21" s="17">
        <v>1</v>
      </c>
      <c r="B21" s="30" t="s">
        <v>45</v>
      </c>
      <c r="C21" s="18">
        <v>2</v>
      </c>
      <c r="D21" s="17">
        <f>C21*30</f>
        <v>60</v>
      </c>
      <c r="E21" s="17">
        <v>30</v>
      </c>
      <c r="F21" s="17">
        <v>30</v>
      </c>
      <c r="G21" s="17"/>
      <c r="H21" s="17">
        <v>1</v>
      </c>
      <c r="I21" s="18">
        <v>2</v>
      </c>
      <c r="J21" s="18"/>
      <c r="K21" s="18"/>
      <c r="L21" s="18"/>
      <c r="M21" s="18"/>
      <c r="N21" s="18"/>
      <c r="O21" s="18"/>
      <c r="P21" s="18"/>
      <c r="Q21" s="18"/>
      <c r="R21" s="18"/>
      <c r="S21" s="2"/>
    </row>
    <row r="22" spans="1:19" s="19" customFormat="1" ht="15.75" x14ac:dyDescent="0.25">
      <c r="A22" s="31"/>
      <c r="B22" s="31" t="s">
        <v>46</v>
      </c>
      <c r="C22" s="24">
        <f>SUM(C10:C21)</f>
        <v>24</v>
      </c>
      <c r="D22" s="31">
        <f>SUM(D10:D21)</f>
        <v>720</v>
      </c>
      <c r="E22" s="31">
        <v>360</v>
      </c>
      <c r="F22" s="31">
        <v>360</v>
      </c>
      <c r="G22" s="31"/>
      <c r="H22" s="31"/>
      <c r="I22" s="24">
        <f>SUM(I10:I21)</f>
        <v>16</v>
      </c>
      <c r="J22" s="24">
        <f>SUM(J10:J21)</f>
        <v>8</v>
      </c>
      <c r="K22" s="24"/>
      <c r="L22" s="24"/>
      <c r="M22" s="24"/>
      <c r="N22" s="24"/>
      <c r="O22" s="24"/>
      <c r="P22" s="24"/>
      <c r="Q22" s="24"/>
      <c r="R22" s="24"/>
      <c r="S22" s="29"/>
    </row>
    <row r="23" spans="1:19" s="2" customFormat="1" ht="15.75" x14ac:dyDescent="0.25">
      <c r="A23" s="35" t="s">
        <v>29</v>
      </c>
      <c r="B23" s="36" t="s">
        <v>47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29"/>
    </row>
    <row r="24" spans="1:19" s="2" customFormat="1" ht="15.75" x14ac:dyDescent="0.25">
      <c r="A24" s="31" t="s">
        <v>48</v>
      </c>
      <c r="B24" s="25" t="s">
        <v>32</v>
      </c>
      <c r="C24" s="24"/>
      <c r="D24" s="25"/>
      <c r="E24" s="25"/>
      <c r="F24" s="25"/>
      <c r="G24" s="31"/>
      <c r="H24" s="3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9"/>
    </row>
    <row r="25" spans="1:19" s="2" customFormat="1" ht="15.75" x14ac:dyDescent="0.25">
      <c r="A25" s="17">
        <v>1</v>
      </c>
      <c r="B25" s="30" t="s">
        <v>49</v>
      </c>
      <c r="C25" s="18">
        <v>2</v>
      </c>
      <c r="D25" s="17">
        <f>C25*30</f>
        <v>60</v>
      </c>
      <c r="E25" s="17">
        <v>30</v>
      </c>
      <c r="F25" s="17">
        <v>30</v>
      </c>
      <c r="G25" s="17"/>
      <c r="H25" s="17">
        <v>1</v>
      </c>
      <c r="I25" s="18">
        <v>2</v>
      </c>
      <c r="J25" s="18"/>
      <c r="K25" s="18"/>
      <c r="L25" s="18"/>
      <c r="M25" s="18"/>
      <c r="N25" s="18"/>
      <c r="O25" s="18"/>
      <c r="P25" s="18"/>
      <c r="Q25" s="18"/>
      <c r="R25" s="18"/>
    </row>
    <row r="26" spans="1:19" s="19" customFormat="1" ht="15.75" x14ac:dyDescent="0.25">
      <c r="A26" s="17">
        <v>2</v>
      </c>
      <c r="B26" s="30" t="s">
        <v>50</v>
      </c>
      <c r="C26" s="18">
        <v>2</v>
      </c>
      <c r="D26" s="17">
        <f t="shared" ref="D26:D27" si="1">C26*30</f>
        <v>60</v>
      </c>
      <c r="E26" s="17">
        <v>30</v>
      </c>
      <c r="F26" s="17">
        <v>30</v>
      </c>
      <c r="G26" s="17"/>
      <c r="H26" s="17">
        <v>1</v>
      </c>
      <c r="I26" s="18">
        <v>2</v>
      </c>
      <c r="J26" s="18"/>
      <c r="K26" s="18"/>
      <c r="L26" s="18"/>
      <c r="M26" s="18"/>
      <c r="N26" s="18"/>
      <c r="O26" s="18"/>
      <c r="P26" s="18"/>
      <c r="Q26" s="18"/>
      <c r="R26" s="18"/>
      <c r="S26" s="2"/>
    </row>
    <row r="27" spans="1:19" s="19" customFormat="1" ht="15.75" x14ac:dyDescent="0.25">
      <c r="A27" s="17">
        <v>3</v>
      </c>
      <c r="B27" s="30" t="s">
        <v>51</v>
      </c>
      <c r="C27" s="18">
        <v>2</v>
      </c>
      <c r="D27" s="17">
        <f t="shared" si="1"/>
        <v>60</v>
      </c>
      <c r="E27" s="17">
        <v>30</v>
      </c>
      <c r="F27" s="17">
        <v>30</v>
      </c>
      <c r="G27" s="17">
        <v>1</v>
      </c>
      <c r="H27" s="17"/>
      <c r="I27" s="18">
        <v>2</v>
      </c>
      <c r="J27" s="18"/>
      <c r="K27" s="18"/>
      <c r="L27" s="18"/>
      <c r="M27" s="18"/>
      <c r="N27" s="18"/>
      <c r="O27" s="18"/>
      <c r="P27" s="18"/>
      <c r="Q27" s="18"/>
      <c r="R27" s="18"/>
      <c r="S27" s="2"/>
    </row>
    <row r="28" spans="1:19" s="19" customFormat="1" ht="15.75" x14ac:dyDescent="0.25">
      <c r="A28" s="31" t="s">
        <v>52</v>
      </c>
      <c r="B28" s="32" t="s">
        <v>40</v>
      </c>
      <c r="C28" s="24"/>
      <c r="D28" s="31"/>
      <c r="E28" s="31"/>
      <c r="F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9" s="29" customFormat="1" ht="15.75" x14ac:dyDescent="0.25">
      <c r="A29" s="33"/>
      <c r="B29" s="34" t="s">
        <v>44</v>
      </c>
      <c r="C29" s="18"/>
      <c r="D29" s="33"/>
      <c r="E29" s="33"/>
      <c r="F29" s="33"/>
      <c r="G29" s="18"/>
      <c r="H29" s="18"/>
      <c r="I29" s="18"/>
      <c r="J29" s="24"/>
      <c r="K29" s="24"/>
      <c r="L29" s="24"/>
      <c r="M29" s="24"/>
      <c r="N29" s="24"/>
      <c r="O29" s="24"/>
      <c r="P29" s="24"/>
      <c r="Q29" s="24"/>
      <c r="R29" s="24"/>
      <c r="S29" s="19"/>
    </row>
    <row r="30" spans="1:19" s="29" customFormat="1" ht="15.75" x14ac:dyDescent="0.25">
      <c r="A30" s="17">
        <v>1</v>
      </c>
      <c r="B30" s="30" t="s">
        <v>53</v>
      </c>
      <c r="C30" s="18">
        <v>2</v>
      </c>
      <c r="D30" s="17">
        <f>C30*30</f>
        <v>60</v>
      </c>
      <c r="E30" s="17">
        <v>30</v>
      </c>
      <c r="F30" s="17">
        <v>30</v>
      </c>
      <c r="G30" s="18"/>
      <c r="H30" s="18">
        <v>2</v>
      </c>
      <c r="I30" s="18"/>
      <c r="J30" s="18">
        <v>2</v>
      </c>
      <c r="K30" s="24"/>
      <c r="L30" s="24"/>
      <c r="M30" s="24"/>
      <c r="N30" s="24"/>
      <c r="O30" s="24"/>
      <c r="P30" s="24"/>
      <c r="Q30" s="18"/>
      <c r="R30" s="18"/>
      <c r="S30" s="19"/>
    </row>
    <row r="31" spans="1:19" s="29" customFormat="1" ht="15.75" x14ac:dyDescent="0.25">
      <c r="A31" s="32"/>
      <c r="B31" s="31" t="s">
        <v>46</v>
      </c>
      <c r="C31" s="24">
        <f>SUM(C25:C30)</f>
        <v>8</v>
      </c>
      <c r="D31" s="31">
        <f>SUM(D25:D30)</f>
        <v>240</v>
      </c>
      <c r="E31" s="31">
        <v>120</v>
      </c>
      <c r="F31" s="31">
        <v>120</v>
      </c>
      <c r="G31" s="31"/>
      <c r="H31" s="31"/>
      <c r="I31" s="24">
        <f>SUM(I25:I30)</f>
        <v>6</v>
      </c>
      <c r="J31" s="24">
        <f>SUM(J25:J30)</f>
        <v>2</v>
      </c>
      <c r="K31" s="24"/>
      <c r="L31" s="24"/>
      <c r="M31" s="24"/>
      <c r="N31" s="24"/>
      <c r="O31" s="24"/>
      <c r="P31" s="24"/>
      <c r="Q31" s="24"/>
      <c r="R31" s="24"/>
    </row>
    <row r="32" spans="1:19" s="29" customFormat="1" ht="15.75" x14ac:dyDescent="0.25">
      <c r="A32" s="35" t="s">
        <v>29</v>
      </c>
      <c r="B32" s="36" t="s">
        <v>54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</row>
    <row r="33" spans="1:19" s="2" customFormat="1" ht="15.75" x14ac:dyDescent="0.25">
      <c r="A33" s="24" t="s">
        <v>55</v>
      </c>
      <c r="B33" s="32" t="s">
        <v>32</v>
      </c>
      <c r="C33" s="39"/>
      <c r="D33" s="32"/>
      <c r="E33" s="32"/>
      <c r="F33" s="32"/>
      <c r="G33" s="32"/>
      <c r="H33" s="32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9"/>
    </row>
    <row r="34" spans="1:19" s="2" customFormat="1" ht="31.5" x14ac:dyDescent="0.25">
      <c r="A34" s="18">
        <v>1</v>
      </c>
      <c r="B34" s="40" t="s">
        <v>56</v>
      </c>
      <c r="C34" s="18">
        <v>4</v>
      </c>
      <c r="D34" s="41">
        <f>C34*30</f>
        <v>120</v>
      </c>
      <c r="E34" s="41">
        <f>D34*70%</f>
        <v>84</v>
      </c>
      <c r="F34" s="41">
        <f>D34*30%</f>
        <v>36</v>
      </c>
      <c r="G34" s="17">
        <v>3</v>
      </c>
      <c r="H34" s="17">
        <v>2</v>
      </c>
      <c r="I34" s="18"/>
      <c r="J34" s="18">
        <v>2</v>
      </c>
      <c r="K34" s="18">
        <v>2</v>
      </c>
      <c r="L34" s="18"/>
      <c r="M34" s="18"/>
      <c r="N34" s="18"/>
      <c r="O34" s="18"/>
      <c r="P34" s="18"/>
      <c r="Q34" s="18"/>
      <c r="R34" s="18"/>
      <c r="S34" s="29"/>
    </row>
    <row r="35" spans="1:19" s="2" customFormat="1" ht="15.75" x14ac:dyDescent="0.25">
      <c r="A35" s="17">
        <v>2</v>
      </c>
      <c r="B35" s="40" t="s">
        <v>57</v>
      </c>
      <c r="C35" s="42">
        <v>6</v>
      </c>
      <c r="D35" s="41">
        <f t="shared" ref="D35:D42" si="2">C35*30</f>
        <v>180</v>
      </c>
      <c r="E35" s="41">
        <f t="shared" ref="E35:E42" si="3">D35*70%</f>
        <v>125.99999999999999</v>
      </c>
      <c r="F35" s="41">
        <f t="shared" ref="F35:F42" si="4">D35*30%</f>
        <v>54</v>
      </c>
      <c r="G35" s="43">
        <v>3</v>
      </c>
      <c r="H35" s="43">
        <v>2</v>
      </c>
      <c r="I35" s="18"/>
      <c r="J35" s="18">
        <v>3</v>
      </c>
      <c r="K35" s="18">
        <v>3</v>
      </c>
      <c r="L35" s="18"/>
      <c r="M35" s="18"/>
      <c r="N35" s="18"/>
      <c r="O35" s="18"/>
      <c r="P35" s="18"/>
      <c r="Q35" s="18"/>
      <c r="R35" s="18"/>
    </row>
    <row r="36" spans="1:19" s="2" customFormat="1" ht="15.75" x14ac:dyDescent="0.25">
      <c r="A36" s="17">
        <v>3</v>
      </c>
      <c r="B36" s="40" t="s">
        <v>58</v>
      </c>
      <c r="C36" s="42">
        <v>8</v>
      </c>
      <c r="D36" s="41">
        <f t="shared" si="2"/>
        <v>240</v>
      </c>
      <c r="E36" s="41">
        <f t="shared" si="3"/>
        <v>168</v>
      </c>
      <c r="F36" s="41">
        <f t="shared" si="4"/>
        <v>72</v>
      </c>
      <c r="G36" s="43">
        <v>2</v>
      </c>
      <c r="H36" s="43">
        <v>1</v>
      </c>
      <c r="I36" s="18">
        <v>4</v>
      </c>
      <c r="J36" s="18">
        <v>4</v>
      </c>
      <c r="K36" s="18"/>
      <c r="L36" s="18"/>
      <c r="M36" s="18"/>
      <c r="N36" s="18"/>
      <c r="O36" s="18"/>
      <c r="P36" s="18"/>
      <c r="Q36" s="18"/>
      <c r="R36" s="18"/>
    </row>
    <row r="37" spans="1:19" s="2" customFormat="1" ht="15.75" x14ac:dyDescent="0.25">
      <c r="A37" s="18">
        <v>4</v>
      </c>
      <c r="B37" s="40" t="s">
        <v>59</v>
      </c>
      <c r="C37" s="42">
        <v>6</v>
      </c>
      <c r="D37" s="41">
        <f t="shared" si="2"/>
        <v>180</v>
      </c>
      <c r="E37" s="41">
        <f t="shared" si="3"/>
        <v>125.99999999999999</v>
      </c>
      <c r="F37" s="41">
        <f t="shared" si="4"/>
        <v>54</v>
      </c>
      <c r="G37" s="43">
        <v>2</v>
      </c>
      <c r="H37" s="43">
        <v>1</v>
      </c>
      <c r="I37" s="18">
        <v>3</v>
      </c>
      <c r="J37" s="18">
        <v>3</v>
      </c>
      <c r="K37" s="18"/>
      <c r="L37" s="18"/>
      <c r="M37" s="18"/>
      <c r="N37" s="18"/>
      <c r="O37" s="18"/>
      <c r="P37" s="18"/>
      <c r="Q37" s="18"/>
      <c r="R37" s="18"/>
    </row>
    <row r="38" spans="1:19" s="2" customFormat="1" ht="15.75" x14ac:dyDescent="0.25">
      <c r="A38" s="17">
        <v>5</v>
      </c>
      <c r="B38" s="40" t="s">
        <v>60</v>
      </c>
      <c r="C38" s="42">
        <v>8</v>
      </c>
      <c r="D38" s="41">
        <f t="shared" si="2"/>
        <v>240</v>
      </c>
      <c r="E38" s="41">
        <f t="shared" si="3"/>
        <v>168</v>
      </c>
      <c r="F38" s="41">
        <f t="shared" si="4"/>
        <v>72</v>
      </c>
      <c r="G38" s="43">
        <v>2</v>
      </c>
      <c r="H38" s="43">
        <v>1</v>
      </c>
      <c r="I38" s="18">
        <v>4</v>
      </c>
      <c r="J38" s="18">
        <v>4</v>
      </c>
      <c r="K38" s="18"/>
      <c r="L38" s="18"/>
      <c r="M38" s="18"/>
      <c r="N38" s="18"/>
      <c r="O38" s="18"/>
      <c r="P38" s="18"/>
      <c r="Q38" s="18"/>
      <c r="R38" s="18"/>
    </row>
    <row r="39" spans="1:19" s="2" customFormat="1" ht="31.5" x14ac:dyDescent="0.25">
      <c r="A39" s="17">
        <v>6</v>
      </c>
      <c r="B39" s="40" t="s">
        <v>61</v>
      </c>
      <c r="C39" s="42">
        <v>9</v>
      </c>
      <c r="D39" s="41">
        <f t="shared" si="2"/>
        <v>270</v>
      </c>
      <c r="E39" s="41">
        <v>190</v>
      </c>
      <c r="F39" s="41">
        <v>80</v>
      </c>
      <c r="G39" s="43">
        <v>4</v>
      </c>
      <c r="H39" s="43">
        <v>3</v>
      </c>
      <c r="I39" s="18"/>
      <c r="J39" s="18"/>
      <c r="K39" s="18">
        <v>5</v>
      </c>
      <c r="L39" s="18">
        <v>4</v>
      </c>
      <c r="M39" s="18"/>
      <c r="N39" s="18"/>
      <c r="O39" s="18"/>
      <c r="P39" s="18"/>
      <c r="Q39" s="18"/>
      <c r="R39" s="18"/>
    </row>
    <row r="40" spans="1:19" s="2" customFormat="1" ht="15.75" x14ac:dyDescent="0.25">
      <c r="A40" s="18">
        <v>7</v>
      </c>
      <c r="B40" s="40" t="s">
        <v>62</v>
      </c>
      <c r="C40" s="42">
        <v>9</v>
      </c>
      <c r="D40" s="41">
        <f t="shared" si="2"/>
        <v>270</v>
      </c>
      <c r="E40" s="41">
        <v>190</v>
      </c>
      <c r="F40" s="41">
        <v>80</v>
      </c>
      <c r="G40" s="43">
        <v>5</v>
      </c>
      <c r="H40" s="43">
        <v>3.4</v>
      </c>
      <c r="I40" s="18"/>
      <c r="J40" s="18"/>
      <c r="K40" s="18">
        <v>3</v>
      </c>
      <c r="L40" s="18">
        <v>3</v>
      </c>
      <c r="M40" s="18">
        <v>3</v>
      </c>
      <c r="N40" s="18"/>
      <c r="O40" s="18"/>
      <c r="P40" s="18"/>
      <c r="Q40" s="18"/>
      <c r="R40" s="18"/>
    </row>
    <row r="41" spans="1:19" s="2" customFormat="1" ht="15.75" x14ac:dyDescent="0.25">
      <c r="A41" s="17">
        <v>8</v>
      </c>
      <c r="B41" s="40" t="s">
        <v>63</v>
      </c>
      <c r="C41" s="42">
        <v>4</v>
      </c>
      <c r="D41" s="41">
        <f t="shared" si="2"/>
        <v>120</v>
      </c>
      <c r="E41" s="41">
        <f t="shared" si="3"/>
        <v>84</v>
      </c>
      <c r="F41" s="41">
        <f t="shared" si="4"/>
        <v>36</v>
      </c>
      <c r="G41" s="43">
        <v>3</v>
      </c>
      <c r="H41" s="43"/>
      <c r="I41" s="18"/>
      <c r="J41" s="18"/>
      <c r="K41" s="18">
        <v>4</v>
      </c>
      <c r="L41" s="18"/>
      <c r="M41" s="18"/>
      <c r="N41" s="18"/>
      <c r="O41" s="18"/>
      <c r="P41" s="18"/>
      <c r="Q41" s="18"/>
      <c r="R41" s="18"/>
    </row>
    <row r="42" spans="1:19" s="2" customFormat="1" ht="15.75" x14ac:dyDescent="0.25">
      <c r="A42" s="17">
        <v>9</v>
      </c>
      <c r="B42" s="40" t="s">
        <v>64</v>
      </c>
      <c r="C42" s="42">
        <v>4</v>
      </c>
      <c r="D42" s="41">
        <f t="shared" si="2"/>
        <v>120</v>
      </c>
      <c r="E42" s="41">
        <f t="shared" si="3"/>
        <v>84</v>
      </c>
      <c r="F42" s="41">
        <f t="shared" si="4"/>
        <v>36</v>
      </c>
      <c r="G42" s="43">
        <v>3</v>
      </c>
      <c r="H42" s="43"/>
      <c r="I42" s="18"/>
      <c r="J42" s="18"/>
      <c r="K42" s="18">
        <v>4</v>
      </c>
      <c r="L42" s="18"/>
      <c r="M42" s="18"/>
      <c r="N42" s="18"/>
      <c r="O42" s="18"/>
      <c r="P42" s="18"/>
      <c r="Q42" s="18"/>
      <c r="R42" s="18"/>
    </row>
    <row r="43" spans="1:19" s="2" customFormat="1" ht="15.75" x14ac:dyDescent="0.25">
      <c r="A43" s="18">
        <v>10</v>
      </c>
      <c r="B43" s="40" t="s">
        <v>65</v>
      </c>
      <c r="C43" s="42">
        <v>3</v>
      </c>
      <c r="D43" s="41">
        <f>C43*30</f>
        <v>90</v>
      </c>
      <c r="E43" s="41">
        <v>62</v>
      </c>
      <c r="F43" s="41">
        <v>28</v>
      </c>
      <c r="G43" s="43">
        <v>3</v>
      </c>
      <c r="H43" s="43"/>
      <c r="I43" s="18"/>
      <c r="J43" s="18"/>
      <c r="K43" s="18">
        <v>3</v>
      </c>
      <c r="L43" s="18"/>
      <c r="M43" s="18"/>
      <c r="N43" s="18"/>
      <c r="O43" s="18"/>
      <c r="P43" s="18"/>
      <c r="Q43" s="18"/>
      <c r="R43" s="18"/>
    </row>
    <row r="44" spans="1:19" s="2" customFormat="1" ht="15.75" x14ac:dyDescent="0.25">
      <c r="A44" s="17">
        <v>11</v>
      </c>
      <c r="B44" s="30" t="s">
        <v>66</v>
      </c>
      <c r="C44" s="42">
        <v>27</v>
      </c>
      <c r="D44" s="41">
        <f t="shared" ref="D44:D60" si="5">C44*30</f>
        <v>810</v>
      </c>
      <c r="E44" s="17">
        <v>672</v>
      </c>
      <c r="F44" s="17">
        <v>288</v>
      </c>
      <c r="G44" s="43" t="s">
        <v>67</v>
      </c>
      <c r="H44" s="43" t="s">
        <v>68</v>
      </c>
      <c r="I44" s="18"/>
      <c r="J44" s="18"/>
      <c r="K44" s="44"/>
      <c r="L44" s="18"/>
      <c r="M44" s="18"/>
      <c r="N44" s="18">
        <v>8</v>
      </c>
      <c r="O44" s="18">
        <v>5</v>
      </c>
      <c r="P44" s="18">
        <v>5</v>
      </c>
      <c r="Q44" s="18">
        <v>5</v>
      </c>
      <c r="R44" s="18">
        <v>4</v>
      </c>
    </row>
    <row r="45" spans="1:19" s="2" customFormat="1" ht="15.75" x14ac:dyDescent="0.25">
      <c r="A45" s="17">
        <v>12</v>
      </c>
      <c r="B45" s="30" t="s">
        <v>69</v>
      </c>
      <c r="C45" s="42">
        <v>3</v>
      </c>
      <c r="D45" s="41">
        <f t="shared" si="5"/>
        <v>90</v>
      </c>
      <c r="E45" s="17">
        <v>62</v>
      </c>
      <c r="F45" s="17">
        <v>28</v>
      </c>
      <c r="G45" s="43">
        <v>3</v>
      </c>
      <c r="H45" s="43"/>
      <c r="I45" s="18"/>
      <c r="J45" s="18"/>
      <c r="K45" s="18">
        <v>3</v>
      </c>
      <c r="L45" s="18"/>
      <c r="M45" s="18"/>
      <c r="N45" s="18"/>
      <c r="O45" s="18"/>
      <c r="P45" s="18"/>
      <c r="Q45" s="18"/>
      <c r="R45" s="18"/>
    </row>
    <row r="46" spans="1:19" s="2" customFormat="1" ht="15.75" x14ac:dyDescent="0.25">
      <c r="A46" s="18">
        <v>13</v>
      </c>
      <c r="B46" s="45" t="s">
        <v>70</v>
      </c>
      <c r="C46" s="42">
        <v>22</v>
      </c>
      <c r="D46" s="41">
        <f t="shared" si="5"/>
        <v>660</v>
      </c>
      <c r="E46" s="41">
        <f>D46*70%</f>
        <v>461.99999999999994</v>
      </c>
      <c r="F46" s="41">
        <f>D46*30%</f>
        <v>198</v>
      </c>
      <c r="G46" s="43" t="s">
        <v>71</v>
      </c>
      <c r="H46" s="43" t="s">
        <v>72</v>
      </c>
      <c r="I46" s="18"/>
      <c r="J46" s="18"/>
      <c r="K46" s="18"/>
      <c r="L46" s="18"/>
      <c r="M46" s="18"/>
      <c r="N46" s="18">
        <v>5</v>
      </c>
      <c r="O46" s="18">
        <v>5</v>
      </c>
      <c r="P46" s="18">
        <v>5</v>
      </c>
      <c r="Q46" s="18">
        <v>4</v>
      </c>
      <c r="R46" s="18">
        <v>3</v>
      </c>
    </row>
    <row r="47" spans="1:19" s="2" customFormat="1" ht="15.75" x14ac:dyDescent="0.25">
      <c r="A47" s="17">
        <v>14</v>
      </c>
      <c r="B47" s="40" t="s">
        <v>73</v>
      </c>
      <c r="C47" s="42">
        <v>16</v>
      </c>
      <c r="D47" s="41">
        <f t="shared" si="5"/>
        <v>480</v>
      </c>
      <c r="E47" s="41">
        <f t="shared" ref="E47:E59" si="6">D47*70%</f>
        <v>336</v>
      </c>
      <c r="F47" s="41">
        <f t="shared" ref="F47:F50" si="7">D47*30%</f>
        <v>144</v>
      </c>
      <c r="G47" s="43" t="s">
        <v>71</v>
      </c>
      <c r="H47" s="43" t="s">
        <v>68</v>
      </c>
      <c r="I47" s="18"/>
      <c r="J47" s="18"/>
      <c r="K47" s="18"/>
      <c r="L47" s="18"/>
      <c r="M47" s="18"/>
      <c r="N47" s="18"/>
      <c r="O47" s="18">
        <v>6</v>
      </c>
      <c r="P47" s="18">
        <v>4</v>
      </c>
      <c r="Q47" s="18">
        <v>3</v>
      </c>
      <c r="R47" s="18">
        <v>3</v>
      </c>
    </row>
    <row r="48" spans="1:19" s="2" customFormat="1" ht="15.75" x14ac:dyDescent="0.25">
      <c r="A48" s="17">
        <v>15</v>
      </c>
      <c r="B48" s="40" t="s">
        <v>74</v>
      </c>
      <c r="C48" s="42">
        <v>3</v>
      </c>
      <c r="D48" s="41">
        <f t="shared" si="5"/>
        <v>90</v>
      </c>
      <c r="E48" s="41"/>
      <c r="F48" s="41"/>
      <c r="G48" s="43"/>
      <c r="H48" s="43"/>
      <c r="I48" s="18"/>
      <c r="J48" s="18"/>
      <c r="K48" s="18"/>
      <c r="L48" s="18"/>
      <c r="M48" s="18"/>
      <c r="N48" s="18"/>
      <c r="O48" s="18"/>
      <c r="P48" s="18"/>
      <c r="Q48" s="18">
        <v>3</v>
      </c>
      <c r="R48" s="18"/>
    </row>
    <row r="49" spans="1:47" s="44" customFormat="1" ht="15.75" x14ac:dyDescent="0.25">
      <c r="A49" s="17">
        <v>16</v>
      </c>
      <c r="B49" s="40" t="s">
        <v>75</v>
      </c>
      <c r="C49" s="42">
        <v>12</v>
      </c>
      <c r="D49" s="41">
        <f t="shared" si="5"/>
        <v>360</v>
      </c>
      <c r="E49" s="41">
        <f t="shared" si="6"/>
        <v>251.99999999999997</v>
      </c>
      <c r="F49" s="41">
        <f t="shared" si="7"/>
        <v>108</v>
      </c>
      <c r="G49" s="43" t="s">
        <v>71</v>
      </c>
      <c r="H49" s="43" t="s">
        <v>68</v>
      </c>
      <c r="I49" s="18"/>
      <c r="J49" s="18"/>
      <c r="K49" s="18"/>
      <c r="L49" s="18"/>
      <c r="M49" s="18"/>
      <c r="N49" s="18"/>
      <c r="O49" s="18">
        <v>3</v>
      </c>
      <c r="P49" s="18">
        <v>3</v>
      </c>
      <c r="Q49" s="18">
        <v>3</v>
      </c>
      <c r="R49" s="18">
        <v>3</v>
      </c>
      <c r="S49" s="2"/>
    </row>
    <row r="50" spans="1:47" s="2" customFormat="1" ht="31.5" x14ac:dyDescent="0.25">
      <c r="A50" s="18">
        <v>17</v>
      </c>
      <c r="B50" s="40" t="s">
        <v>76</v>
      </c>
      <c r="C50" s="42">
        <v>4</v>
      </c>
      <c r="D50" s="41">
        <f t="shared" si="5"/>
        <v>120</v>
      </c>
      <c r="E50" s="41">
        <f t="shared" si="6"/>
        <v>84</v>
      </c>
      <c r="F50" s="41">
        <f t="shared" si="7"/>
        <v>36</v>
      </c>
      <c r="G50" s="43"/>
      <c r="H50" s="43">
        <v>9</v>
      </c>
      <c r="I50" s="18"/>
      <c r="J50" s="18"/>
      <c r="K50" s="18"/>
      <c r="L50" s="18"/>
      <c r="M50" s="18"/>
      <c r="N50" s="18"/>
      <c r="O50" s="18"/>
      <c r="P50" s="18"/>
      <c r="Q50" s="18">
        <v>4</v>
      </c>
      <c r="R50" s="18"/>
      <c r="U50" s="2" t="s">
        <v>77</v>
      </c>
    </row>
    <row r="51" spans="1:47" s="29" customFormat="1" ht="15.75" x14ac:dyDescent="0.25">
      <c r="A51" s="18"/>
      <c r="B51" s="46" t="s">
        <v>78</v>
      </c>
      <c r="C51" s="42"/>
      <c r="D51" s="47"/>
      <c r="E51" s="47"/>
      <c r="F51" s="47"/>
      <c r="G51" s="48"/>
      <c r="H51" s="4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44"/>
    </row>
    <row r="52" spans="1:47" s="2" customFormat="1" ht="15.75" x14ac:dyDescent="0.25">
      <c r="A52" s="17">
        <v>18</v>
      </c>
      <c r="B52" s="40" t="s">
        <v>79</v>
      </c>
      <c r="C52" s="42">
        <v>4</v>
      </c>
      <c r="D52" s="41">
        <f t="shared" si="5"/>
        <v>120</v>
      </c>
      <c r="E52" s="41">
        <f t="shared" si="6"/>
        <v>84</v>
      </c>
      <c r="F52" s="41">
        <f t="shared" ref="F52" si="8">D52*30%</f>
        <v>36</v>
      </c>
      <c r="G52" s="43">
        <v>4</v>
      </c>
      <c r="H52" s="43"/>
      <c r="I52" s="18"/>
      <c r="J52" s="18"/>
      <c r="K52" s="18"/>
      <c r="L52" s="18">
        <v>4</v>
      </c>
      <c r="M52" s="18"/>
      <c r="N52" s="18"/>
      <c r="O52" s="18"/>
      <c r="P52" s="18"/>
      <c r="Q52" s="18"/>
      <c r="R52" s="18"/>
    </row>
    <row r="53" spans="1:47" s="2" customFormat="1" ht="15.75" x14ac:dyDescent="0.25">
      <c r="A53" s="17">
        <v>19</v>
      </c>
      <c r="B53" s="30" t="s">
        <v>80</v>
      </c>
      <c r="C53" s="18">
        <v>5</v>
      </c>
      <c r="D53" s="41">
        <f t="shared" si="5"/>
        <v>150</v>
      </c>
      <c r="E53" s="41">
        <v>104</v>
      </c>
      <c r="F53" s="41">
        <v>46</v>
      </c>
      <c r="G53" s="17">
        <v>4</v>
      </c>
      <c r="H53" s="17"/>
      <c r="I53" s="18"/>
      <c r="J53" s="18"/>
      <c r="K53" s="18"/>
      <c r="L53" s="18">
        <v>5</v>
      </c>
      <c r="M53" s="18"/>
      <c r="N53" s="18"/>
      <c r="O53" s="18"/>
      <c r="P53" s="18"/>
      <c r="Q53" s="18"/>
      <c r="R53" s="18"/>
    </row>
    <row r="54" spans="1:47" s="2" customFormat="1" ht="15.75" x14ac:dyDescent="0.25">
      <c r="A54" s="18">
        <v>20</v>
      </c>
      <c r="B54" s="40" t="s">
        <v>81</v>
      </c>
      <c r="C54" s="18">
        <v>5</v>
      </c>
      <c r="D54" s="41">
        <f t="shared" si="5"/>
        <v>150</v>
      </c>
      <c r="E54" s="41">
        <v>104</v>
      </c>
      <c r="F54" s="41">
        <v>46</v>
      </c>
      <c r="G54" s="17">
        <v>4</v>
      </c>
      <c r="H54" s="17"/>
      <c r="I54" s="18"/>
      <c r="J54" s="18"/>
      <c r="K54" s="18"/>
      <c r="L54" s="17">
        <v>5</v>
      </c>
      <c r="M54" s="18"/>
      <c r="N54" s="18"/>
      <c r="O54" s="18"/>
      <c r="P54" s="18"/>
      <c r="Q54" s="18"/>
      <c r="R54" s="18"/>
    </row>
    <row r="55" spans="1:47" s="2" customFormat="1" ht="15.75" x14ac:dyDescent="0.25">
      <c r="A55" s="17">
        <v>21</v>
      </c>
      <c r="B55" s="40" t="s">
        <v>82</v>
      </c>
      <c r="C55" s="18">
        <v>4</v>
      </c>
      <c r="D55" s="41">
        <f t="shared" si="5"/>
        <v>120</v>
      </c>
      <c r="E55" s="41">
        <f t="shared" si="6"/>
        <v>84</v>
      </c>
      <c r="F55" s="41">
        <f t="shared" ref="F55" si="9">D55*30%</f>
        <v>36</v>
      </c>
      <c r="G55" s="17">
        <v>4</v>
      </c>
      <c r="H55" s="17"/>
      <c r="I55" s="18"/>
      <c r="J55" s="18"/>
      <c r="K55" s="18"/>
      <c r="L55" s="17">
        <v>4</v>
      </c>
      <c r="M55" s="18"/>
      <c r="N55" s="18"/>
      <c r="O55" s="18"/>
      <c r="P55" s="18"/>
      <c r="Q55" s="18"/>
      <c r="R55" s="18"/>
      <c r="AT55" s="49"/>
      <c r="AU55" s="49"/>
    </row>
    <row r="56" spans="1:47" s="2" customFormat="1" ht="15.75" x14ac:dyDescent="0.25">
      <c r="A56" s="17">
        <v>22</v>
      </c>
      <c r="B56" s="40" t="s">
        <v>83</v>
      </c>
      <c r="C56" s="18">
        <v>7</v>
      </c>
      <c r="D56" s="41">
        <f t="shared" si="5"/>
        <v>210</v>
      </c>
      <c r="E56" s="41">
        <v>146</v>
      </c>
      <c r="F56" s="41">
        <v>64</v>
      </c>
      <c r="G56" s="17">
        <v>5</v>
      </c>
      <c r="H56" s="17">
        <v>4</v>
      </c>
      <c r="I56" s="18"/>
      <c r="J56" s="18"/>
      <c r="K56" s="18"/>
      <c r="L56" s="18">
        <v>4</v>
      </c>
      <c r="M56" s="18">
        <v>3</v>
      </c>
      <c r="N56" s="18"/>
      <c r="O56" s="18"/>
      <c r="P56" s="18"/>
      <c r="Q56" s="18"/>
      <c r="R56" s="18"/>
    </row>
    <row r="57" spans="1:47" s="2" customFormat="1" ht="15.75" x14ac:dyDescent="0.25">
      <c r="A57" s="17">
        <v>23</v>
      </c>
      <c r="B57" s="40" t="s">
        <v>84</v>
      </c>
      <c r="C57" s="18">
        <v>3</v>
      </c>
      <c r="D57" s="41">
        <f t="shared" si="5"/>
        <v>90</v>
      </c>
      <c r="E57" s="41">
        <v>62</v>
      </c>
      <c r="F57" s="41">
        <v>28</v>
      </c>
      <c r="G57" s="17">
        <v>4</v>
      </c>
      <c r="H57" s="17"/>
      <c r="I57" s="18"/>
      <c r="J57" s="18"/>
      <c r="K57" s="18"/>
      <c r="L57" s="18"/>
      <c r="M57" s="18">
        <v>3</v>
      </c>
      <c r="N57" s="18"/>
      <c r="O57" s="18"/>
      <c r="P57" s="18"/>
      <c r="Q57" s="18"/>
      <c r="R57" s="18"/>
      <c r="S57" s="29"/>
    </row>
    <row r="58" spans="1:47" s="2" customFormat="1" ht="15.75" x14ac:dyDescent="0.25">
      <c r="A58" s="18">
        <v>24</v>
      </c>
      <c r="B58" s="40" t="s">
        <v>85</v>
      </c>
      <c r="C58" s="18">
        <v>5</v>
      </c>
      <c r="D58" s="41">
        <f t="shared" si="5"/>
        <v>150</v>
      </c>
      <c r="E58" s="41">
        <v>104</v>
      </c>
      <c r="F58" s="41">
        <v>46</v>
      </c>
      <c r="G58" s="50">
        <v>5</v>
      </c>
      <c r="H58" s="17"/>
      <c r="I58" s="18"/>
      <c r="J58" s="18"/>
      <c r="K58" s="18"/>
      <c r="L58" s="18"/>
      <c r="M58" s="18">
        <v>5</v>
      </c>
      <c r="N58" s="18"/>
      <c r="O58" s="18"/>
      <c r="P58" s="18"/>
      <c r="Q58" s="18"/>
      <c r="R58" s="18"/>
      <c r="AT58" s="49"/>
      <c r="AU58" s="49"/>
    </row>
    <row r="59" spans="1:47" s="44" customFormat="1" ht="15.75" x14ac:dyDescent="0.25">
      <c r="A59" s="17">
        <v>25</v>
      </c>
      <c r="B59" s="40" t="s">
        <v>86</v>
      </c>
      <c r="C59" s="18">
        <v>2</v>
      </c>
      <c r="D59" s="41">
        <f t="shared" si="5"/>
        <v>60</v>
      </c>
      <c r="E59" s="41">
        <f t="shared" si="6"/>
        <v>42</v>
      </c>
      <c r="F59" s="41">
        <f t="shared" ref="F59" si="10">D59*30%</f>
        <v>18</v>
      </c>
      <c r="G59" s="50">
        <v>5</v>
      </c>
      <c r="H59" s="17"/>
      <c r="I59" s="18"/>
      <c r="J59" s="18"/>
      <c r="K59" s="18"/>
      <c r="L59" s="18"/>
      <c r="M59" s="18">
        <v>2</v>
      </c>
      <c r="N59" s="18"/>
      <c r="O59" s="18"/>
      <c r="P59" s="18"/>
      <c r="Q59" s="18"/>
      <c r="R59" s="18"/>
      <c r="S59" s="2"/>
      <c r="AT59" s="51"/>
      <c r="AU59" s="51"/>
    </row>
    <row r="60" spans="1:47" s="2" customFormat="1" ht="15.75" x14ac:dyDescent="0.25">
      <c r="A60" s="17">
        <v>26</v>
      </c>
      <c r="B60" s="40" t="s">
        <v>87</v>
      </c>
      <c r="C60" s="18">
        <v>5</v>
      </c>
      <c r="D60" s="41">
        <f t="shared" si="5"/>
        <v>150</v>
      </c>
      <c r="E60" s="41">
        <v>104</v>
      </c>
      <c r="F60" s="41">
        <v>46</v>
      </c>
      <c r="G60" s="17">
        <v>5</v>
      </c>
      <c r="H60" s="17"/>
      <c r="I60" s="18"/>
      <c r="J60" s="18"/>
      <c r="K60" s="18"/>
      <c r="L60" s="18"/>
      <c r="M60" s="18">
        <v>5</v>
      </c>
      <c r="N60" s="18"/>
      <c r="O60" s="18"/>
      <c r="P60" s="18"/>
      <c r="Q60" s="18"/>
      <c r="R60" s="18"/>
      <c r="AT60" s="49"/>
      <c r="AU60" s="49"/>
    </row>
    <row r="61" spans="1:47" s="2" customFormat="1" ht="15.75" x14ac:dyDescent="0.25">
      <c r="A61" s="24" t="s">
        <v>88</v>
      </c>
      <c r="B61" s="39" t="s">
        <v>40</v>
      </c>
      <c r="C61" s="18"/>
      <c r="D61" s="24"/>
      <c r="E61" s="24"/>
      <c r="F61" s="2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44"/>
      <c r="AT61" s="49"/>
      <c r="AU61" s="49"/>
    </row>
    <row r="62" spans="1:47" s="2" customFormat="1" ht="15.75" x14ac:dyDescent="0.25">
      <c r="A62" s="52"/>
      <c r="B62" s="34" t="s">
        <v>41</v>
      </c>
      <c r="C62" s="18"/>
      <c r="D62" s="33"/>
      <c r="E62" s="33"/>
      <c r="F62" s="33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AT62" s="49"/>
      <c r="AU62" s="49"/>
    </row>
    <row r="63" spans="1:47" s="2" customFormat="1" ht="15.75" x14ac:dyDescent="0.25">
      <c r="A63" s="18">
        <v>27</v>
      </c>
      <c r="B63" s="40" t="s">
        <v>89</v>
      </c>
      <c r="C63" s="18">
        <v>3</v>
      </c>
      <c r="D63" s="42">
        <f t="shared" ref="D63:D87" si="11">C63*30</f>
        <v>90</v>
      </c>
      <c r="E63" s="42">
        <v>62</v>
      </c>
      <c r="F63" s="42">
        <v>28</v>
      </c>
      <c r="G63" s="18"/>
      <c r="H63" s="18">
        <v>4</v>
      </c>
      <c r="I63" s="18"/>
      <c r="J63" s="18"/>
      <c r="K63" s="18"/>
      <c r="L63" s="18">
        <v>3</v>
      </c>
      <c r="M63" s="18"/>
      <c r="N63" s="18"/>
      <c r="O63" s="18"/>
      <c r="P63" s="18"/>
      <c r="Q63" s="18"/>
      <c r="R63" s="18"/>
      <c r="AT63" s="49"/>
      <c r="AU63" s="49"/>
    </row>
    <row r="64" spans="1:47" s="2" customFormat="1" ht="15.75" x14ac:dyDescent="0.25">
      <c r="A64" s="18">
        <v>28</v>
      </c>
      <c r="B64" s="40" t="s">
        <v>90</v>
      </c>
      <c r="C64" s="18">
        <v>2</v>
      </c>
      <c r="D64" s="42">
        <f t="shared" si="11"/>
        <v>60</v>
      </c>
      <c r="E64" s="42">
        <f t="shared" ref="E64:E87" si="12">D64*70%</f>
        <v>42</v>
      </c>
      <c r="F64" s="42">
        <f t="shared" ref="F64" si="13">D64*30%</f>
        <v>18</v>
      </c>
      <c r="G64" s="18"/>
      <c r="H64" s="18">
        <v>8</v>
      </c>
      <c r="I64" s="18"/>
      <c r="J64" s="18"/>
      <c r="K64" s="18"/>
      <c r="L64" s="18"/>
      <c r="M64" s="18"/>
      <c r="N64" s="18"/>
      <c r="O64" s="18"/>
      <c r="P64" s="18">
        <v>2</v>
      </c>
      <c r="Q64" s="18"/>
      <c r="R64" s="18"/>
      <c r="AT64" s="49"/>
      <c r="AU64" s="49"/>
    </row>
    <row r="65" spans="1:18" s="2" customFormat="1" ht="15.75" x14ac:dyDescent="0.25">
      <c r="A65" s="18">
        <v>29</v>
      </c>
      <c r="B65" s="40" t="s">
        <v>91</v>
      </c>
      <c r="C65" s="18">
        <v>3</v>
      </c>
      <c r="D65" s="42">
        <f t="shared" si="11"/>
        <v>90</v>
      </c>
      <c r="E65" s="42">
        <v>62</v>
      </c>
      <c r="F65" s="42">
        <v>28</v>
      </c>
      <c r="G65" s="18">
        <v>6</v>
      </c>
      <c r="H65" s="18"/>
      <c r="I65" s="18"/>
      <c r="J65" s="18"/>
      <c r="K65" s="18"/>
      <c r="L65" s="18"/>
      <c r="M65" s="18"/>
      <c r="N65" s="18">
        <v>3</v>
      </c>
      <c r="O65" s="18"/>
      <c r="P65" s="18"/>
      <c r="Q65" s="18"/>
      <c r="R65" s="18"/>
    </row>
    <row r="66" spans="1:18" s="2" customFormat="1" ht="15.75" x14ac:dyDescent="0.25">
      <c r="A66" s="18">
        <v>30</v>
      </c>
      <c r="B66" s="53" t="s">
        <v>92</v>
      </c>
      <c r="C66" s="18">
        <v>4</v>
      </c>
      <c r="D66" s="42">
        <f t="shared" si="11"/>
        <v>120</v>
      </c>
      <c r="E66" s="42">
        <f t="shared" si="12"/>
        <v>84</v>
      </c>
      <c r="F66" s="42">
        <f t="shared" ref="F66:F67" si="14">D66*30%</f>
        <v>36</v>
      </c>
      <c r="G66" s="18"/>
      <c r="H66" s="18">
        <v>2</v>
      </c>
      <c r="I66" s="18"/>
      <c r="J66" s="18">
        <v>4</v>
      </c>
      <c r="K66" s="18"/>
      <c r="L66" s="18"/>
      <c r="M66" s="18"/>
      <c r="N66" s="18"/>
      <c r="O66" s="18"/>
      <c r="P66" s="18"/>
      <c r="Q66" s="18"/>
      <c r="R66" s="18"/>
    </row>
    <row r="67" spans="1:18" s="2" customFormat="1" ht="15.75" x14ac:dyDescent="0.25">
      <c r="A67" s="18">
        <v>31</v>
      </c>
      <c r="B67" s="53" t="s">
        <v>93</v>
      </c>
      <c r="C67" s="18">
        <v>2</v>
      </c>
      <c r="D67" s="42">
        <f t="shared" si="11"/>
        <v>60</v>
      </c>
      <c r="E67" s="42">
        <f t="shared" si="12"/>
        <v>42</v>
      </c>
      <c r="F67" s="42">
        <f t="shared" si="14"/>
        <v>18</v>
      </c>
      <c r="G67" s="18"/>
      <c r="H67" s="18">
        <v>7</v>
      </c>
      <c r="I67" s="18"/>
      <c r="J67" s="18"/>
      <c r="K67" s="18"/>
      <c r="L67" s="18"/>
      <c r="M67" s="18"/>
      <c r="N67" s="18"/>
      <c r="O67" s="18">
        <v>2</v>
      </c>
      <c r="P67" s="18"/>
      <c r="Q67" s="18"/>
      <c r="R67" s="18"/>
    </row>
    <row r="68" spans="1:18" s="2" customFormat="1" ht="15.75" x14ac:dyDescent="0.25">
      <c r="A68" s="18">
        <v>32</v>
      </c>
      <c r="B68" s="54" t="s">
        <v>94</v>
      </c>
      <c r="C68" s="18">
        <v>5</v>
      </c>
      <c r="D68" s="42">
        <f t="shared" si="11"/>
        <v>150</v>
      </c>
      <c r="E68" s="42">
        <v>104</v>
      </c>
      <c r="F68" s="42">
        <v>46</v>
      </c>
      <c r="G68" s="18">
        <v>6</v>
      </c>
      <c r="H68" s="18"/>
      <c r="I68" s="18"/>
      <c r="J68" s="18"/>
      <c r="K68" s="18"/>
      <c r="L68" s="18"/>
      <c r="M68" s="18"/>
      <c r="N68" s="18">
        <v>5</v>
      </c>
      <c r="O68" s="18"/>
      <c r="P68" s="18"/>
      <c r="Q68" s="18"/>
      <c r="R68" s="18"/>
    </row>
    <row r="69" spans="1:18" s="2" customFormat="1" ht="15.75" x14ac:dyDescent="0.25">
      <c r="A69" s="18">
        <v>33</v>
      </c>
      <c r="B69" s="53" t="s">
        <v>95</v>
      </c>
      <c r="C69" s="18">
        <v>2</v>
      </c>
      <c r="D69" s="42">
        <f t="shared" si="11"/>
        <v>60</v>
      </c>
      <c r="E69" s="42">
        <f t="shared" si="12"/>
        <v>42</v>
      </c>
      <c r="F69" s="42">
        <f t="shared" ref="F69:F73" si="15">D69*30%</f>
        <v>18</v>
      </c>
      <c r="G69" s="18"/>
      <c r="H69" s="18">
        <v>6</v>
      </c>
      <c r="I69" s="18"/>
      <c r="J69" s="18"/>
      <c r="K69" s="18"/>
      <c r="L69" s="18"/>
      <c r="M69" s="18"/>
      <c r="N69" s="18">
        <v>2</v>
      </c>
      <c r="O69" s="18"/>
      <c r="P69" s="18"/>
      <c r="Q69" s="18"/>
      <c r="R69" s="18"/>
    </row>
    <row r="70" spans="1:18" s="2" customFormat="1" ht="15.75" x14ac:dyDescent="0.25">
      <c r="A70" s="18">
        <v>34</v>
      </c>
      <c r="B70" s="55" t="s">
        <v>96</v>
      </c>
      <c r="C70" s="18">
        <v>6</v>
      </c>
      <c r="D70" s="42">
        <f t="shared" si="11"/>
        <v>180</v>
      </c>
      <c r="E70" s="42">
        <f t="shared" si="12"/>
        <v>125.99999999999999</v>
      </c>
      <c r="F70" s="42">
        <f t="shared" si="15"/>
        <v>54</v>
      </c>
      <c r="G70" s="18">
        <v>10</v>
      </c>
      <c r="H70" s="18">
        <v>9</v>
      </c>
      <c r="I70" s="18"/>
      <c r="J70" s="18"/>
      <c r="K70" s="18"/>
      <c r="L70" s="18"/>
      <c r="M70" s="18"/>
      <c r="N70" s="18"/>
      <c r="O70" s="18"/>
      <c r="P70" s="18"/>
      <c r="Q70" s="18">
        <v>3</v>
      </c>
      <c r="R70" s="18">
        <v>3</v>
      </c>
    </row>
    <row r="71" spans="1:18" s="2" customFormat="1" ht="15.75" x14ac:dyDescent="0.25">
      <c r="A71" s="18">
        <v>35</v>
      </c>
      <c r="B71" s="55" t="s">
        <v>97</v>
      </c>
      <c r="C71" s="18">
        <v>4</v>
      </c>
      <c r="D71" s="42">
        <f t="shared" si="11"/>
        <v>120</v>
      </c>
      <c r="E71" s="42">
        <f t="shared" si="12"/>
        <v>84</v>
      </c>
      <c r="F71" s="42">
        <f t="shared" si="15"/>
        <v>36</v>
      </c>
      <c r="G71" s="18">
        <v>7</v>
      </c>
      <c r="H71" s="18"/>
      <c r="I71" s="18"/>
      <c r="J71" s="18"/>
      <c r="K71" s="18"/>
      <c r="L71" s="18"/>
      <c r="M71" s="18"/>
      <c r="N71" s="18">
        <v>2</v>
      </c>
      <c r="O71" s="18">
        <v>2</v>
      </c>
      <c r="P71" s="18"/>
      <c r="Q71" s="18"/>
      <c r="R71" s="18"/>
    </row>
    <row r="72" spans="1:18" s="2" customFormat="1" ht="15.75" x14ac:dyDescent="0.25">
      <c r="A72" s="18">
        <v>36</v>
      </c>
      <c r="B72" s="55" t="s">
        <v>98</v>
      </c>
      <c r="C72" s="18">
        <v>2</v>
      </c>
      <c r="D72" s="42">
        <f t="shared" si="11"/>
        <v>60</v>
      </c>
      <c r="E72" s="42">
        <f t="shared" si="12"/>
        <v>42</v>
      </c>
      <c r="F72" s="42">
        <f t="shared" si="15"/>
        <v>18</v>
      </c>
      <c r="G72" s="18"/>
      <c r="H72" s="18">
        <v>7</v>
      </c>
      <c r="I72" s="18"/>
      <c r="J72" s="18"/>
      <c r="K72" s="18"/>
      <c r="L72" s="18"/>
      <c r="M72" s="18"/>
      <c r="N72" s="18"/>
      <c r="O72" s="18">
        <v>2</v>
      </c>
      <c r="P72" s="18"/>
      <c r="Q72" s="18"/>
      <c r="R72" s="18"/>
    </row>
    <row r="73" spans="1:18" s="2" customFormat="1" ht="15.75" x14ac:dyDescent="0.25">
      <c r="A73" s="18">
        <v>37</v>
      </c>
      <c r="B73" s="55" t="s">
        <v>99</v>
      </c>
      <c r="C73" s="18">
        <v>6</v>
      </c>
      <c r="D73" s="42">
        <f t="shared" si="11"/>
        <v>180</v>
      </c>
      <c r="E73" s="42">
        <f t="shared" si="12"/>
        <v>125.99999999999999</v>
      </c>
      <c r="F73" s="42">
        <f t="shared" si="15"/>
        <v>54</v>
      </c>
      <c r="G73" s="18" t="s">
        <v>100</v>
      </c>
      <c r="H73" s="18"/>
      <c r="I73" s="18"/>
      <c r="J73" s="18"/>
      <c r="K73" s="18"/>
      <c r="L73" s="18"/>
      <c r="M73" s="18"/>
      <c r="N73" s="18"/>
      <c r="O73" s="18"/>
      <c r="P73" s="18"/>
      <c r="Q73" s="18">
        <v>3</v>
      </c>
      <c r="R73" s="18">
        <v>3</v>
      </c>
    </row>
    <row r="74" spans="1:18" s="2" customFormat="1" ht="15.75" x14ac:dyDescent="0.25">
      <c r="A74" s="18">
        <v>38</v>
      </c>
      <c r="B74" s="30" t="s">
        <v>101</v>
      </c>
      <c r="C74" s="18">
        <v>3</v>
      </c>
      <c r="D74" s="42">
        <f t="shared" si="11"/>
        <v>90</v>
      </c>
      <c r="E74" s="56">
        <v>62</v>
      </c>
      <c r="F74" s="56">
        <v>28</v>
      </c>
      <c r="G74" s="56">
        <v>3</v>
      </c>
      <c r="H74" s="18"/>
      <c r="I74" s="18"/>
      <c r="J74" s="18"/>
      <c r="K74" s="18">
        <v>3</v>
      </c>
      <c r="L74" s="18"/>
      <c r="M74" s="18"/>
      <c r="N74" s="18"/>
      <c r="O74" s="18"/>
      <c r="P74" s="18"/>
      <c r="Q74" s="18"/>
      <c r="R74" s="18"/>
    </row>
    <row r="75" spans="1:18" s="2" customFormat="1" ht="15.75" x14ac:dyDescent="0.25">
      <c r="A75" s="18">
        <v>39</v>
      </c>
      <c r="B75" s="55" t="s">
        <v>102</v>
      </c>
      <c r="C75" s="18">
        <v>4</v>
      </c>
      <c r="D75" s="42">
        <f t="shared" si="11"/>
        <v>120</v>
      </c>
      <c r="E75" s="42">
        <f t="shared" si="12"/>
        <v>84</v>
      </c>
      <c r="F75" s="42">
        <f t="shared" ref="F75:F78" si="16">D75*30%</f>
        <v>36</v>
      </c>
      <c r="G75" s="18">
        <v>8</v>
      </c>
      <c r="H75" s="18"/>
      <c r="I75" s="18"/>
      <c r="J75" s="18"/>
      <c r="K75" s="18"/>
      <c r="L75" s="18"/>
      <c r="M75" s="18"/>
      <c r="N75" s="18"/>
      <c r="O75" s="18"/>
      <c r="P75" s="18">
        <v>4</v>
      </c>
      <c r="Q75" s="18"/>
      <c r="R75" s="18"/>
    </row>
    <row r="76" spans="1:18" s="2" customFormat="1" ht="15.75" x14ac:dyDescent="0.25">
      <c r="A76" s="18">
        <v>40</v>
      </c>
      <c r="B76" s="55" t="s">
        <v>103</v>
      </c>
      <c r="C76" s="18">
        <v>4</v>
      </c>
      <c r="D76" s="42">
        <f t="shared" si="11"/>
        <v>120</v>
      </c>
      <c r="E76" s="42">
        <f t="shared" si="12"/>
        <v>84</v>
      </c>
      <c r="F76" s="42">
        <f t="shared" si="16"/>
        <v>36</v>
      </c>
      <c r="G76" s="18">
        <v>8</v>
      </c>
      <c r="H76" s="18"/>
      <c r="I76" s="18"/>
      <c r="J76" s="18"/>
      <c r="K76" s="18"/>
      <c r="L76" s="18"/>
      <c r="M76" s="18"/>
      <c r="N76" s="18"/>
      <c r="O76" s="18"/>
      <c r="P76" s="18">
        <v>4</v>
      </c>
      <c r="Q76" s="18"/>
      <c r="R76" s="18"/>
    </row>
    <row r="77" spans="1:18" s="2" customFormat="1" ht="15.75" x14ac:dyDescent="0.25">
      <c r="A77" s="18">
        <v>41</v>
      </c>
      <c r="B77" s="55" t="s">
        <v>104</v>
      </c>
      <c r="C77" s="18">
        <v>4</v>
      </c>
      <c r="D77" s="42">
        <f t="shared" si="11"/>
        <v>120</v>
      </c>
      <c r="E77" s="42">
        <f t="shared" si="12"/>
        <v>84</v>
      </c>
      <c r="F77" s="42">
        <f t="shared" si="16"/>
        <v>36</v>
      </c>
      <c r="G77" s="18"/>
      <c r="H77" s="18">
        <v>10</v>
      </c>
      <c r="I77" s="18"/>
      <c r="J77" s="18"/>
      <c r="K77" s="18"/>
      <c r="L77" s="18"/>
      <c r="M77" s="18"/>
      <c r="N77" s="18"/>
      <c r="O77" s="18"/>
      <c r="P77" s="18"/>
      <c r="Q77" s="18"/>
      <c r="R77" s="18">
        <v>4</v>
      </c>
    </row>
    <row r="78" spans="1:18" s="2" customFormat="1" ht="15.75" x14ac:dyDescent="0.25">
      <c r="A78" s="18">
        <v>42</v>
      </c>
      <c r="B78" s="57" t="s">
        <v>105</v>
      </c>
      <c r="C78" s="18">
        <v>2</v>
      </c>
      <c r="D78" s="42">
        <f t="shared" si="11"/>
        <v>60</v>
      </c>
      <c r="E78" s="42">
        <f t="shared" si="12"/>
        <v>42</v>
      </c>
      <c r="F78" s="42">
        <f t="shared" si="16"/>
        <v>18</v>
      </c>
      <c r="G78" s="18"/>
      <c r="H78" s="18">
        <v>9</v>
      </c>
      <c r="I78" s="18"/>
      <c r="J78" s="18"/>
      <c r="K78" s="18"/>
      <c r="L78" s="18"/>
      <c r="M78" s="18"/>
      <c r="N78" s="18"/>
      <c r="O78" s="18"/>
      <c r="P78" s="18"/>
      <c r="Q78" s="18">
        <v>2</v>
      </c>
      <c r="R78" s="18"/>
    </row>
    <row r="79" spans="1:18" s="2" customFormat="1" ht="15.75" x14ac:dyDescent="0.25">
      <c r="A79" s="18">
        <v>43</v>
      </c>
      <c r="B79" s="57" t="s">
        <v>106</v>
      </c>
      <c r="C79" s="18">
        <v>3</v>
      </c>
      <c r="D79" s="42">
        <f t="shared" si="11"/>
        <v>90</v>
      </c>
      <c r="E79" s="42">
        <v>62</v>
      </c>
      <c r="F79" s="42">
        <v>28</v>
      </c>
      <c r="G79" s="18"/>
      <c r="H79" s="18">
        <v>5</v>
      </c>
      <c r="I79" s="18"/>
      <c r="J79" s="18"/>
      <c r="K79" s="18"/>
      <c r="L79" s="18"/>
      <c r="M79" s="18">
        <v>3</v>
      </c>
      <c r="N79" s="18"/>
      <c r="O79" s="18"/>
      <c r="P79" s="18"/>
      <c r="Q79" s="18"/>
      <c r="R79" s="18"/>
    </row>
    <row r="80" spans="1:18" s="2" customFormat="1" ht="31.5" x14ac:dyDescent="0.25">
      <c r="A80" s="18">
        <v>44</v>
      </c>
      <c r="B80" s="55" t="s">
        <v>107</v>
      </c>
      <c r="C80" s="18">
        <v>4</v>
      </c>
      <c r="D80" s="42">
        <f t="shared" si="11"/>
        <v>120</v>
      </c>
      <c r="E80" s="42">
        <v>104</v>
      </c>
      <c r="F80" s="42">
        <v>46</v>
      </c>
      <c r="G80" s="18">
        <v>6</v>
      </c>
      <c r="H80" s="18"/>
      <c r="I80" s="18"/>
      <c r="J80" s="18"/>
      <c r="K80" s="18"/>
      <c r="L80" s="18"/>
      <c r="M80" s="18"/>
      <c r="N80" s="18">
        <v>4</v>
      </c>
      <c r="O80" s="18"/>
      <c r="P80" s="18"/>
      <c r="Q80" s="18"/>
      <c r="R80" s="18"/>
    </row>
    <row r="81" spans="1:19" s="2" customFormat="1" ht="15.75" x14ac:dyDescent="0.25">
      <c r="A81" s="18">
        <v>45</v>
      </c>
      <c r="B81" s="55" t="s">
        <v>108</v>
      </c>
      <c r="C81" s="18">
        <v>4</v>
      </c>
      <c r="D81" s="41">
        <f t="shared" si="11"/>
        <v>120</v>
      </c>
      <c r="E81" s="41">
        <f t="shared" si="12"/>
        <v>84</v>
      </c>
      <c r="F81" s="41">
        <f t="shared" ref="F81:F87" si="17">D81*30%</f>
        <v>36</v>
      </c>
      <c r="G81" s="17"/>
      <c r="H81" s="17">
        <v>5</v>
      </c>
      <c r="I81" s="18"/>
      <c r="J81" s="18"/>
      <c r="K81" s="18"/>
      <c r="L81" s="18"/>
      <c r="M81" s="18">
        <v>4</v>
      </c>
      <c r="N81" s="18"/>
      <c r="O81" s="18"/>
      <c r="P81" s="18"/>
      <c r="Q81" s="18"/>
      <c r="R81" s="18"/>
    </row>
    <row r="82" spans="1:19" s="2" customFormat="1" ht="15.75" x14ac:dyDescent="0.25">
      <c r="A82" s="18">
        <v>46</v>
      </c>
      <c r="B82" s="55" t="s">
        <v>109</v>
      </c>
      <c r="C82" s="18">
        <v>2</v>
      </c>
      <c r="D82" s="41">
        <f t="shared" si="11"/>
        <v>60</v>
      </c>
      <c r="E82" s="41">
        <f t="shared" si="12"/>
        <v>42</v>
      </c>
      <c r="F82" s="41">
        <f t="shared" si="17"/>
        <v>18</v>
      </c>
      <c r="G82" s="17"/>
      <c r="H82" s="17">
        <v>8</v>
      </c>
      <c r="I82" s="18"/>
      <c r="J82" s="18"/>
      <c r="K82" s="18"/>
      <c r="L82" s="18"/>
      <c r="M82" s="18"/>
      <c r="N82" s="18"/>
      <c r="O82" s="18"/>
      <c r="P82" s="18">
        <v>2</v>
      </c>
      <c r="Q82" s="18"/>
      <c r="R82" s="18"/>
    </row>
    <row r="83" spans="1:19" s="2" customFormat="1" ht="15.75" x14ac:dyDescent="0.25">
      <c r="A83" s="18">
        <v>47</v>
      </c>
      <c r="B83" s="30" t="s">
        <v>110</v>
      </c>
      <c r="C83" s="18">
        <v>4</v>
      </c>
      <c r="D83" s="41">
        <f t="shared" si="11"/>
        <v>120</v>
      </c>
      <c r="E83" s="41">
        <f t="shared" si="12"/>
        <v>84</v>
      </c>
      <c r="F83" s="41">
        <f t="shared" si="17"/>
        <v>36</v>
      </c>
      <c r="G83" s="17"/>
      <c r="H83" s="17">
        <v>7</v>
      </c>
      <c r="I83" s="18"/>
      <c r="J83" s="18"/>
      <c r="K83" s="18"/>
      <c r="L83" s="18"/>
      <c r="M83" s="18"/>
      <c r="N83" s="18"/>
      <c r="O83" s="18">
        <v>4</v>
      </c>
      <c r="P83" s="18"/>
      <c r="Q83" s="18"/>
      <c r="R83" s="18"/>
    </row>
    <row r="84" spans="1:19" s="2" customFormat="1" ht="15.75" x14ac:dyDescent="0.25">
      <c r="A84" s="18"/>
      <c r="B84" s="34" t="s">
        <v>44</v>
      </c>
      <c r="C84" s="18"/>
      <c r="D84" s="41"/>
      <c r="E84" s="41"/>
      <c r="F84" s="41"/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9" s="2" customFormat="1" ht="15.75" x14ac:dyDescent="0.25">
      <c r="A85" s="17">
        <v>48</v>
      </c>
      <c r="B85" s="30" t="s">
        <v>111</v>
      </c>
      <c r="C85" s="18">
        <v>2</v>
      </c>
      <c r="D85" s="41">
        <f t="shared" si="11"/>
        <v>60</v>
      </c>
      <c r="E85" s="41">
        <f t="shared" si="12"/>
        <v>42</v>
      </c>
      <c r="F85" s="41">
        <f t="shared" si="17"/>
        <v>18</v>
      </c>
      <c r="G85" s="17"/>
      <c r="H85" s="17">
        <v>3</v>
      </c>
      <c r="I85" s="18"/>
      <c r="J85" s="18"/>
      <c r="K85" s="18">
        <v>2</v>
      </c>
      <c r="L85" s="18"/>
      <c r="M85" s="18"/>
      <c r="N85" s="18"/>
      <c r="O85" s="18"/>
      <c r="P85" s="18"/>
      <c r="Q85" s="18"/>
      <c r="R85" s="18"/>
    </row>
    <row r="86" spans="1:19" s="29" customFormat="1" ht="15.75" x14ac:dyDescent="0.25">
      <c r="A86" s="17">
        <v>49</v>
      </c>
      <c r="B86" s="30" t="s">
        <v>112</v>
      </c>
      <c r="C86" s="18">
        <v>2</v>
      </c>
      <c r="D86" s="41">
        <f t="shared" si="11"/>
        <v>60</v>
      </c>
      <c r="E86" s="41">
        <f t="shared" si="12"/>
        <v>42</v>
      </c>
      <c r="F86" s="41">
        <f t="shared" si="17"/>
        <v>18</v>
      </c>
      <c r="G86" s="17"/>
      <c r="H86" s="17">
        <v>5</v>
      </c>
      <c r="I86" s="18"/>
      <c r="J86" s="18"/>
      <c r="K86" s="18"/>
      <c r="L86" s="18"/>
      <c r="M86" s="18">
        <v>2</v>
      </c>
      <c r="N86" s="18"/>
      <c r="O86" s="18"/>
      <c r="P86" s="18"/>
      <c r="Q86" s="18"/>
      <c r="R86" s="18"/>
      <c r="S86" s="2"/>
    </row>
    <row r="87" spans="1:19" s="29" customFormat="1" ht="31.5" x14ac:dyDescent="0.25">
      <c r="A87" s="17">
        <v>50</v>
      </c>
      <c r="B87" s="58" t="s">
        <v>113</v>
      </c>
      <c r="C87" s="18">
        <v>2</v>
      </c>
      <c r="D87" s="41">
        <f t="shared" si="11"/>
        <v>60</v>
      </c>
      <c r="E87" s="41">
        <f t="shared" si="12"/>
        <v>42</v>
      </c>
      <c r="F87" s="41">
        <f t="shared" si="17"/>
        <v>18</v>
      </c>
      <c r="G87" s="17"/>
      <c r="H87" s="17">
        <v>5</v>
      </c>
      <c r="I87" s="18"/>
      <c r="J87" s="18"/>
      <c r="K87" s="18"/>
      <c r="L87" s="18"/>
      <c r="M87" s="18">
        <v>2</v>
      </c>
      <c r="N87" s="18"/>
      <c r="O87" s="18"/>
      <c r="P87" s="18"/>
      <c r="Q87" s="18"/>
      <c r="R87" s="18"/>
      <c r="S87" s="2"/>
    </row>
    <row r="88" spans="1:19" s="2" customFormat="1" ht="15.75" x14ac:dyDescent="0.25">
      <c r="A88" s="24"/>
      <c r="B88" s="31" t="s">
        <v>46</v>
      </c>
      <c r="C88" s="24">
        <f>SUM(C34:C87)</f>
        <v>267</v>
      </c>
      <c r="D88" s="31">
        <f>SUM(D34:D87)</f>
        <v>8010</v>
      </c>
      <c r="E88" s="31">
        <f>SUM(E34:E87)</f>
        <v>5658</v>
      </c>
      <c r="F88" s="31">
        <f>SUM(F34:F87)</f>
        <v>2442</v>
      </c>
      <c r="G88" s="31"/>
      <c r="H88" s="31"/>
      <c r="I88" s="24">
        <f>SUM(I34:I87)</f>
        <v>11</v>
      </c>
      <c r="J88" s="24">
        <f>SUM(J34:J87)</f>
        <v>20</v>
      </c>
      <c r="K88" s="24">
        <f>SUM(K34:K87)</f>
        <v>32</v>
      </c>
      <c r="L88" s="24">
        <f>SUM(L33:L87)</f>
        <v>32</v>
      </c>
      <c r="M88" s="24">
        <f t="shared" ref="M88:R88" si="18">SUM(M34:M87)</f>
        <v>32</v>
      </c>
      <c r="N88" s="24">
        <f t="shared" si="18"/>
        <v>29</v>
      </c>
      <c r="O88" s="24">
        <f t="shared" si="18"/>
        <v>29</v>
      </c>
      <c r="P88" s="24">
        <f t="shared" si="18"/>
        <v>29</v>
      </c>
      <c r="Q88" s="24">
        <f t="shared" si="18"/>
        <v>30</v>
      </c>
      <c r="R88" s="24">
        <f t="shared" si="18"/>
        <v>23</v>
      </c>
      <c r="S88" s="29">
        <f>SUM(I88:R88)</f>
        <v>267</v>
      </c>
    </row>
    <row r="89" spans="1:19" s="2" customFormat="1" ht="15.75" x14ac:dyDescent="0.25">
      <c r="A89" s="24"/>
      <c r="B89" s="31" t="s">
        <v>114</v>
      </c>
      <c r="C89" s="24">
        <f>C88+C31+C22</f>
        <v>299</v>
      </c>
      <c r="D89" s="31">
        <f>D22+D31+D88</f>
        <v>8970</v>
      </c>
      <c r="E89" s="31">
        <f>E22+E31+E88</f>
        <v>6138</v>
      </c>
      <c r="F89" s="31">
        <f>F22+F31+F88</f>
        <v>2922</v>
      </c>
      <c r="G89" s="31"/>
      <c r="H89" s="31"/>
      <c r="I89" s="24">
        <f t="shared" ref="I89:R89" si="19">I88+I31+I22</f>
        <v>33</v>
      </c>
      <c r="J89" s="24">
        <f t="shared" si="19"/>
        <v>30</v>
      </c>
      <c r="K89" s="24">
        <f t="shared" si="19"/>
        <v>32</v>
      </c>
      <c r="L89" s="24">
        <f t="shared" si="19"/>
        <v>32</v>
      </c>
      <c r="M89" s="24">
        <f t="shared" si="19"/>
        <v>32</v>
      </c>
      <c r="N89" s="24">
        <f t="shared" si="19"/>
        <v>29</v>
      </c>
      <c r="O89" s="24">
        <f t="shared" si="19"/>
        <v>29</v>
      </c>
      <c r="P89" s="24">
        <f t="shared" si="19"/>
        <v>29</v>
      </c>
      <c r="Q89" s="24">
        <f t="shared" si="19"/>
        <v>30</v>
      </c>
      <c r="R89" s="24">
        <f t="shared" si="19"/>
        <v>23</v>
      </c>
      <c r="S89" s="29">
        <f>SUM(I89:R89)</f>
        <v>299</v>
      </c>
    </row>
    <row r="90" spans="1:19" s="2" customFormat="1" ht="15.75" x14ac:dyDescent="0.25">
      <c r="A90" s="18"/>
      <c r="B90" s="59" t="s">
        <v>115</v>
      </c>
      <c r="C90" s="18"/>
      <c r="D90" s="59"/>
      <c r="E90" s="59"/>
      <c r="F90" s="59"/>
      <c r="G90" s="17"/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9" s="2" customFormat="1" ht="15.75" x14ac:dyDescent="0.25">
      <c r="A91" s="18">
        <v>1</v>
      </c>
      <c r="B91" s="30" t="s">
        <v>116</v>
      </c>
      <c r="C91" s="18"/>
      <c r="D91" s="17">
        <v>360</v>
      </c>
      <c r="E91" s="17">
        <v>180</v>
      </c>
      <c r="F91" s="17">
        <v>180</v>
      </c>
      <c r="G91" s="17"/>
      <c r="H91" s="17"/>
      <c r="I91" s="18">
        <v>60</v>
      </c>
      <c r="J91" s="18">
        <v>60</v>
      </c>
      <c r="K91" s="18">
        <v>60</v>
      </c>
      <c r="L91" s="18"/>
      <c r="M91" s="18"/>
      <c r="N91" s="18"/>
      <c r="O91" s="18"/>
      <c r="P91" s="18"/>
      <c r="Q91" s="18"/>
      <c r="R91" s="18"/>
    </row>
    <row r="92" spans="1:19" ht="15.75" x14ac:dyDescent="0.25">
      <c r="A92" s="18"/>
      <c r="B92" s="31" t="s">
        <v>117</v>
      </c>
      <c r="C92" s="24"/>
      <c r="D92" s="31"/>
      <c r="E92" s="31"/>
      <c r="F92" s="31"/>
      <c r="G92" s="31">
        <v>44</v>
      </c>
      <c r="H92" s="31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2"/>
    </row>
    <row r="93" spans="1:19" ht="15.75" customHeight="1" x14ac:dyDescent="0.25">
      <c r="A93" s="18"/>
      <c r="B93" s="31" t="s">
        <v>118</v>
      </c>
      <c r="C93" s="24"/>
      <c r="D93" s="31"/>
      <c r="E93" s="31"/>
      <c r="F93" s="31"/>
      <c r="G93" s="31"/>
      <c r="H93" s="31">
        <v>46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2"/>
    </row>
    <row r="94" spans="1:19" ht="15.75" customHeight="1" x14ac:dyDescent="0.25">
      <c r="A94" s="60" t="s">
        <v>119</v>
      </c>
      <c r="B94" s="61" t="s">
        <v>120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9" ht="15.75" customHeight="1" x14ac:dyDescent="0.25">
      <c r="A95" s="59"/>
      <c r="B95" s="63" t="s">
        <v>121</v>
      </c>
      <c r="C95" s="64"/>
      <c r="D95" s="65" t="s">
        <v>122</v>
      </c>
      <c r="E95" s="63" t="s">
        <v>123</v>
      </c>
      <c r="F95" s="66"/>
      <c r="G95" s="66"/>
      <c r="H95" s="64"/>
      <c r="I95" s="67"/>
      <c r="J95" s="67"/>
      <c r="K95" s="67"/>
      <c r="L95" s="67"/>
      <c r="M95" s="67"/>
      <c r="N95" s="67"/>
      <c r="O95" s="67"/>
      <c r="P95" s="67"/>
      <c r="Q95" s="67"/>
      <c r="R95" s="68"/>
    </row>
    <row r="96" spans="1:19" ht="31.5" customHeight="1" x14ac:dyDescent="0.25">
      <c r="A96" s="69" t="s">
        <v>124</v>
      </c>
      <c r="B96" s="70" t="s">
        <v>125</v>
      </c>
      <c r="C96" s="71"/>
      <c r="D96" s="68">
        <v>2</v>
      </c>
      <c r="E96" s="72" t="s">
        <v>126</v>
      </c>
      <c r="F96" s="73"/>
      <c r="G96" s="73"/>
      <c r="H96" s="74"/>
      <c r="I96" s="68"/>
      <c r="J96" s="68">
        <v>2</v>
      </c>
      <c r="K96" s="68"/>
      <c r="L96" s="68"/>
      <c r="M96" s="68"/>
      <c r="N96" s="68"/>
      <c r="O96" s="68"/>
      <c r="P96" s="68"/>
      <c r="Q96" s="68"/>
      <c r="R96" s="68"/>
    </row>
    <row r="97" spans="1:19" ht="31.5" customHeight="1" x14ac:dyDescent="0.25">
      <c r="A97" s="68" t="s">
        <v>127</v>
      </c>
      <c r="B97" s="75" t="s">
        <v>128</v>
      </c>
      <c r="C97" s="76"/>
      <c r="D97" s="68">
        <v>3</v>
      </c>
      <c r="E97" s="72" t="s">
        <v>126</v>
      </c>
      <c r="F97" s="73"/>
      <c r="G97" s="73"/>
      <c r="H97" s="74"/>
      <c r="I97" s="68"/>
      <c r="J97" s="68"/>
      <c r="K97" s="68">
        <v>2</v>
      </c>
      <c r="L97" s="68"/>
      <c r="M97" s="68"/>
      <c r="N97" s="68"/>
      <c r="O97" s="68"/>
      <c r="P97" s="68"/>
      <c r="Q97" s="68"/>
      <c r="R97" s="68"/>
    </row>
    <row r="98" spans="1:19" ht="31.5" customHeight="1" x14ac:dyDescent="0.25">
      <c r="A98" s="69" t="s">
        <v>129</v>
      </c>
      <c r="B98" s="75" t="s">
        <v>130</v>
      </c>
      <c r="C98" s="76"/>
      <c r="D98" s="68">
        <v>4</v>
      </c>
      <c r="E98" s="72" t="s">
        <v>131</v>
      </c>
      <c r="F98" s="73"/>
      <c r="G98" s="73"/>
      <c r="H98" s="74"/>
      <c r="I98" s="68"/>
      <c r="J98" s="68"/>
      <c r="K98" s="68"/>
      <c r="L98" s="68">
        <v>1</v>
      </c>
      <c r="M98" s="68"/>
      <c r="N98" s="68"/>
      <c r="O98" s="68"/>
      <c r="P98" s="68"/>
      <c r="Q98" s="68"/>
      <c r="R98" s="68"/>
    </row>
    <row r="99" spans="1:19" ht="15.75" customHeight="1" x14ac:dyDescent="0.25">
      <c r="A99" s="69" t="s">
        <v>132</v>
      </c>
      <c r="B99" s="75" t="s">
        <v>133</v>
      </c>
      <c r="C99" s="76"/>
      <c r="D99" s="68">
        <v>5</v>
      </c>
      <c r="E99" s="72" t="s">
        <v>131</v>
      </c>
      <c r="F99" s="73"/>
      <c r="G99" s="73"/>
      <c r="H99" s="74"/>
      <c r="I99" s="68"/>
      <c r="J99" s="68"/>
      <c r="K99" s="68"/>
      <c r="L99" s="68"/>
      <c r="M99" s="68">
        <v>1</v>
      </c>
      <c r="N99" s="68"/>
      <c r="O99" s="68"/>
      <c r="P99" s="68"/>
      <c r="Q99" s="68"/>
      <c r="R99" s="68"/>
    </row>
    <row r="100" spans="1:19" ht="15.75" customHeight="1" x14ac:dyDescent="0.25">
      <c r="A100" s="68" t="s">
        <v>134</v>
      </c>
      <c r="B100" s="75" t="s">
        <v>135</v>
      </c>
      <c r="C100" s="76"/>
      <c r="D100" s="68">
        <v>6</v>
      </c>
      <c r="E100" s="72" t="s">
        <v>136</v>
      </c>
      <c r="F100" s="73"/>
      <c r="G100" s="73"/>
      <c r="H100" s="74"/>
      <c r="I100" s="68"/>
      <c r="J100" s="68"/>
      <c r="K100" s="68"/>
      <c r="L100" s="68"/>
      <c r="M100" s="68"/>
      <c r="N100" s="68">
        <v>4</v>
      </c>
      <c r="O100" s="68"/>
      <c r="P100" s="68"/>
      <c r="Q100" s="68"/>
      <c r="R100" s="68"/>
    </row>
    <row r="101" spans="1:19" ht="15.75" customHeight="1" x14ac:dyDescent="0.25">
      <c r="A101" s="69" t="s">
        <v>137</v>
      </c>
      <c r="B101" s="75" t="s">
        <v>138</v>
      </c>
      <c r="C101" s="76"/>
      <c r="D101" s="68">
        <v>7</v>
      </c>
      <c r="E101" s="72" t="s">
        <v>136</v>
      </c>
      <c r="F101" s="73"/>
      <c r="G101" s="73"/>
      <c r="H101" s="74"/>
      <c r="I101" s="68"/>
      <c r="J101" s="68"/>
      <c r="K101" s="68"/>
      <c r="L101" s="68"/>
      <c r="M101" s="68"/>
      <c r="N101" s="68"/>
      <c r="O101" s="68">
        <v>4</v>
      </c>
      <c r="P101" s="68"/>
      <c r="Q101" s="68"/>
      <c r="R101" s="68"/>
    </row>
    <row r="102" spans="1:19" ht="15.75" customHeight="1" x14ac:dyDescent="0.25">
      <c r="A102" s="69" t="s">
        <v>139</v>
      </c>
      <c r="B102" s="75" t="s">
        <v>140</v>
      </c>
      <c r="C102" s="76"/>
      <c r="D102" s="68">
        <v>8</v>
      </c>
      <c r="E102" s="72" t="s">
        <v>136</v>
      </c>
      <c r="F102" s="73"/>
      <c r="G102" s="73"/>
      <c r="H102" s="74"/>
      <c r="I102" s="68"/>
      <c r="J102" s="68"/>
      <c r="K102" s="68"/>
      <c r="L102" s="68"/>
      <c r="M102" s="68"/>
      <c r="N102" s="68"/>
      <c r="O102" s="68"/>
      <c r="P102" s="68">
        <v>4</v>
      </c>
      <c r="Q102" s="68"/>
      <c r="R102" s="68"/>
    </row>
    <row r="103" spans="1:19" ht="15.75" customHeight="1" x14ac:dyDescent="0.25">
      <c r="A103" s="68" t="s">
        <v>141</v>
      </c>
      <c r="B103" s="75" t="s">
        <v>142</v>
      </c>
      <c r="C103" s="76"/>
      <c r="D103" s="68">
        <v>9</v>
      </c>
      <c r="E103" s="72" t="s">
        <v>143</v>
      </c>
      <c r="F103" s="73"/>
      <c r="G103" s="73"/>
      <c r="H103" s="74"/>
      <c r="I103" s="68"/>
      <c r="J103" s="68"/>
      <c r="K103" s="68"/>
      <c r="L103" s="68"/>
      <c r="M103" s="68"/>
      <c r="N103" s="68"/>
      <c r="O103" s="68"/>
      <c r="P103" s="68"/>
      <c r="Q103" s="68">
        <v>3</v>
      </c>
      <c r="R103" s="68"/>
    </row>
    <row r="104" spans="1:19" ht="15.75" x14ac:dyDescent="0.25">
      <c r="A104" s="69" t="s">
        <v>144</v>
      </c>
      <c r="B104" s="75" t="s">
        <v>145</v>
      </c>
      <c r="C104" s="76"/>
      <c r="D104" s="68">
        <v>10</v>
      </c>
      <c r="E104" s="72" t="s">
        <v>136</v>
      </c>
      <c r="F104" s="73"/>
      <c r="G104" s="73"/>
      <c r="H104" s="74"/>
      <c r="I104" s="68"/>
      <c r="J104" s="68"/>
      <c r="K104" s="68"/>
      <c r="L104" s="68"/>
      <c r="M104" s="68"/>
      <c r="N104" s="68"/>
      <c r="O104" s="68"/>
      <c r="P104" s="68"/>
      <c r="Q104" s="28"/>
      <c r="R104" s="68">
        <v>4</v>
      </c>
    </row>
    <row r="105" spans="1:19" ht="15.75" x14ac:dyDescent="0.25">
      <c r="A105" s="60" t="s">
        <v>146</v>
      </c>
      <c r="B105" s="61" t="s">
        <v>147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77"/>
    </row>
    <row r="106" spans="1:19" s="78" customFormat="1" ht="15.75" x14ac:dyDescent="0.25">
      <c r="A106" s="69" t="s">
        <v>148</v>
      </c>
      <c r="B106" s="75" t="s">
        <v>149</v>
      </c>
      <c r="C106" s="76"/>
      <c r="D106" s="68">
        <v>10</v>
      </c>
      <c r="E106" s="72" t="s">
        <v>150</v>
      </c>
      <c r="F106" s="73"/>
      <c r="G106" s="73"/>
      <c r="H106" s="74"/>
      <c r="I106" s="68"/>
      <c r="J106" s="68"/>
      <c r="K106" s="68"/>
      <c r="L106" s="68"/>
      <c r="M106" s="68"/>
      <c r="N106" s="68"/>
      <c r="O106" s="68"/>
      <c r="P106" s="68"/>
      <c r="Q106" s="68"/>
      <c r="R106" s="68">
        <v>6</v>
      </c>
      <c r="S106"/>
    </row>
    <row r="107" spans="1:19" ht="15.75" x14ac:dyDescent="0.25">
      <c r="A107" s="79"/>
      <c r="B107" s="80" t="s">
        <v>151</v>
      </c>
      <c r="C107" s="81"/>
      <c r="D107" s="82">
        <v>930</v>
      </c>
      <c r="E107" s="80"/>
      <c r="F107" s="83"/>
      <c r="G107" s="83"/>
      <c r="H107" s="81"/>
      <c r="I107" s="82">
        <f>I95+I96+I97+I98+I99+I100+I101+I102+I103+I104+I106</f>
        <v>0</v>
      </c>
      <c r="J107" s="82">
        <f>J96+J97+J98+J99+J100+J101+J102+J103+J104+J106</f>
        <v>2</v>
      </c>
      <c r="K107" s="82">
        <f>K96+K97+K98+K99+K100+K101+K102+K103+K104+K106</f>
        <v>2</v>
      </c>
      <c r="L107" s="82">
        <f t="shared" ref="L107:R107" si="20">L96+L97+L98+L99+L100+L101+L102+L103+L104+L106</f>
        <v>1</v>
      </c>
      <c r="M107" s="82">
        <f t="shared" si="20"/>
        <v>1</v>
      </c>
      <c r="N107" s="82">
        <f t="shared" si="20"/>
        <v>4</v>
      </c>
      <c r="O107" s="82">
        <f t="shared" si="20"/>
        <v>4</v>
      </c>
      <c r="P107" s="82">
        <f t="shared" si="20"/>
        <v>4</v>
      </c>
      <c r="Q107" s="82">
        <f t="shared" si="20"/>
        <v>3</v>
      </c>
      <c r="R107" s="82">
        <f t="shared" si="20"/>
        <v>10</v>
      </c>
    </row>
    <row r="108" spans="1:19" ht="15.75" x14ac:dyDescent="0.25">
      <c r="A108" s="84"/>
      <c r="B108" s="36" t="s">
        <v>114</v>
      </c>
      <c r="C108" s="38"/>
      <c r="D108" s="82">
        <v>10260</v>
      </c>
      <c r="E108" s="85"/>
      <c r="F108" s="86"/>
      <c r="G108" s="86"/>
      <c r="H108" s="87"/>
      <c r="I108" s="82">
        <f>I107+I89</f>
        <v>33</v>
      </c>
      <c r="J108" s="82">
        <f t="shared" ref="J108:R108" si="21">J107+J89</f>
        <v>32</v>
      </c>
      <c r="K108" s="82">
        <f t="shared" si="21"/>
        <v>34</v>
      </c>
      <c r="L108" s="82">
        <f t="shared" si="21"/>
        <v>33</v>
      </c>
      <c r="M108" s="82">
        <f t="shared" si="21"/>
        <v>33</v>
      </c>
      <c r="N108" s="82">
        <f t="shared" si="21"/>
        <v>33</v>
      </c>
      <c r="O108" s="82">
        <f t="shared" si="21"/>
        <v>33</v>
      </c>
      <c r="P108" s="82">
        <f t="shared" si="21"/>
        <v>33</v>
      </c>
      <c r="Q108" s="82">
        <f t="shared" si="21"/>
        <v>33</v>
      </c>
      <c r="R108" s="82">
        <f t="shared" si="21"/>
        <v>33</v>
      </c>
      <c r="S108" s="88">
        <f>SUM(I108:R108)</f>
        <v>330</v>
      </c>
    </row>
    <row r="109" spans="1:19" s="93" customFormat="1" ht="15.75" x14ac:dyDescent="0.25">
      <c r="A109" s="89"/>
      <c r="B109" s="90"/>
      <c r="C109" s="90"/>
      <c r="D109" s="91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1:19" s="93" customFormat="1" ht="15.75" x14ac:dyDescent="0.25">
      <c r="A110" s="89"/>
      <c r="B110" s="90"/>
      <c r="C110" s="90"/>
      <c r="D110" s="91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1:19" s="93" customFormat="1" ht="15.75" x14ac:dyDescent="0.25">
      <c r="A111" s="89"/>
      <c r="B111" s="90"/>
      <c r="C111" s="90"/>
      <c r="D111" s="91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1:19" s="93" customFormat="1" ht="15.75" x14ac:dyDescent="0.25">
      <c r="A112" s="89"/>
      <c r="B112" s="90"/>
      <c r="C112" s="90"/>
      <c r="D112" s="91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1:19" s="93" customFormat="1" ht="15.75" x14ac:dyDescent="0.25">
      <c r="A113" s="89"/>
      <c r="B113" s="90"/>
      <c r="C113" s="90"/>
      <c r="D113" s="91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1:19" s="93" customFormat="1" ht="15.75" x14ac:dyDescent="0.25">
      <c r="A114" s="89"/>
      <c r="B114" s="90"/>
      <c r="C114" s="90"/>
      <c r="D114" s="91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1:19" s="93" customFormat="1" ht="15.75" x14ac:dyDescent="0.25">
      <c r="A115" s="89"/>
      <c r="B115" s="90"/>
      <c r="C115" s="90"/>
      <c r="D115" s="91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1:19" s="93" customFormat="1" ht="15.75" x14ac:dyDescent="0.25">
      <c r="A116" s="89"/>
      <c r="B116" s="90"/>
      <c r="C116" s="90"/>
      <c r="D116" s="91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1:19" s="93" customFormat="1" ht="15.75" x14ac:dyDescent="0.25">
      <c r="A117" s="89"/>
      <c r="B117" s="90"/>
      <c r="C117" s="90"/>
      <c r="D117" s="91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1:19" s="93" customFormat="1" ht="15.75" x14ac:dyDescent="0.25">
      <c r="A118" s="89"/>
      <c r="B118" s="90"/>
      <c r="C118" s="90"/>
      <c r="D118" s="91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1:19" s="93" customFormat="1" ht="15.75" x14ac:dyDescent="0.25">
      <c r="A119" s="89"/>
      <c r="B119" s="90"/>
      <c r="C119" s="90"/>
      <c r="D119" s="91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1:19" s="93" customFormat="1" ht="15.75" x14ac:dyDescent="0.25">
      <c r="A120" s="89"/>
      <c r="B120" s="90"/>
      <c r="C120" s="90"/>
      <c r="D120" s="91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1:19" s="93" customFormat="1" ht="15.75" x14ac:dyDescent="0.25">
      <c r="A121" s="89"/>
      <c r="B121" s="90"/>
      <c r="C121" s="90"/>
      <c r="D121" s="91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1:19" s="93" customFormat="1" ht="15.75" x14ac:dyDescent="0.25">
      <c r="A122" s="89"/>
      <c r="B122" s="90"/>
      <c r="C122" s="90"/>
      <c r="D122" s="91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1:19" s="93" customFormat="1" ht="15.75" x14ac:dyDescent="0.25">
      <c r="A123" s="89"/>
      <c r="B123" s="90"/>
      <c r="C123" s="90"/>
      <c r="D123" s="91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5" spans="1:19" ht="19.5" customHeight="1" x14ac:dyDescent="0.25">
      <c r="A125" s="94" t="s">
        <v>152</v>
      </c>
      <c r="B125" s="94"/>
      <c r="C125" s="29"/>
      <c r="D125" s="2"/>
      <c r="E125" s="2"/>
      <c r="F125" s="44"/>
      <c r="G125" s="44"/>
      <c r="H125" s="44"/>
      <c r="I125" s="44"/>
      <c r="J125" s="44"/>
      <c r="K125" s="44"/>
      <c r="L125" s="44"/>
      <c r="M125" s="44"/>
      <c r="N125" s="95"/>
      <c r="O125" s="95"/>
    </row>
    <row r="126" spans="1:19" ht="15.75" x14ac:dyDescent="0.25">
      <c r="A126" s="19"/>
      <c r="B126" s="96" t="s">
        <v>2</v>
      </c>
      <c r="C126" s="97"/>
      <c r="D126" s="98" t="s">
        <v>153</v>
      </c>
      <c r="E126" s="99"/>
      <c r="F126" s="99"/>
      <c r="G126" s="99"/>
      <c r="H126" s="99"/>
      <c r="I126" s="100"/>
      <c r="J126" s="95"/>
      <c r="K126" s="101"/>
      <c r="L126" s="95"/>
      <c r="N126"/>
      <c r="O126"/>
      <c r="P126"/>
      <c r="Q126"/>
      <c r="R126"/>
    </row>
    <row r="127" spans="1:19" ht="15.75" x14ac:dyDescent="0.25">
      <c r="A127" s="19"/>
      <c r="B127" s="102"/>
      <c r="C127" s="103"/>
      <c r="D127" s="104" t="s">
        <v>20</v>
      </c>
      <c r="E127" s="105"/>
      <c r="F127" s="104" t="s">
        <v>21</v>
      </c>
      <c r="G127" s="105"/>
      <c r="H127" s="104" t="s">
        <v>151</v>
      </c>
      <c r="I127" s="105"/>
      <c r="J127" s="95"/>
      <c r="K127" s="95"/>
      <c r="L127"/>
      <c r="M127" s="95"/>
      <c r="N127" s="95"/>
      <c r="O127"/>
      <c r="P127"/>
      <c r="Q127"/>
      <c r="R127"/>
    </row>
    <row r="128" spans="1:19" ht="15.75" x14ac:dyDescent="0.25">
      <c r="A128" s="106"/>
      <c r="B128" s="107" t="s">
        <v>154</v>
      </c>
      <c r="C128" s="108"/>
      <c r="D128" s="109">
        <v>2</v>
      </c>
      <c r="E128" s="110"/>
      <c r="F128" s="109">
        <v>2</v>
      </c>
      <c r="G128" s="110"/>
      <c r="H128" s="109">
        <f>D128+F128</f>
        <v>4</v>
      </c>
      <c r="I128" s="110"/>
      <c r="J128" s="95"/>
      <c r="K128" s="95"/>
      <c r="L128"/>
      <c r="M128" s="95"/>
      <c r="N128" s="95"/>
      <c r="O128"/>
      <c r="P128"/>
      <c r="Q128"/>
      <c r="R128"/>
    </row>
    <row r="129" spans="1:18" ht="15.75" x14ac:dyDescent="0.25">
      <c r="A129" s="106"/>
      <c r="B129" s="107" t="s">
        <v>155</v>
      </c>
      <c r="C129" s="108"/>
      <c r="D129" s="109">
        <v>3</v>
      </c>
      <c r="E129" s="110"/>
      <c r="F129" s="109">
        <v>1</v>
      </c>
      <c r="G129" s="110"/>
      <c r="H129" s="109">
        <f t="shared" ref="H129:H141" si="22">D129+F129</f>
        <v>4</v>
      </c>
      <c r="I129" s="110"/>
      <c r="J129" s="95"/>
      <c r="K129" s="95"/>
      <c r="L129"/>
      <c r="M129" s="106"/>
      <c r="N129" s="95"/>
      <c r="O129"/>
      <c r="P129"/>
      <c r="Q129"/>
      <c r="R129"/>
    </row>
    <row r="130" spans="1:18" ht="15.75" x14ac:dyDescent="0.25">
      <c r="A130" s="106"/>
      <c r="B130" s="107" t="s">
        <v>60</v>
      </c>
      <c r="C130" s="108"/>
      <c r="D130" s="109">
        <v>2</v>
      </c>
      <c r="E130" s="110"/>
      <c r="F130" s="109">
        <v>2</v>
      </c>
      <c r="G130" s="110"/>
      <c r="H130" s="109">
        <f t="shared" si="22"/>
        <v>4</v>
      </c>
      <c r="I130" s="110"/>
      <c r="J130" s="95"/>
      <c r="K130" s="95"/>
      <c r="L130"/>
      <c r="M130" s="106"/>
      <c r="N130" s="95"/>
      <c r="O130"/>
      <c r="P130"/>
      <c r="Q130"/>
      <c r="R130"/>
    </row>
    <row r="131" spans="1:18" ht="15.75" x14ac:dyDescent="0.25">
      <c r="A131" s="106"/>
      <c r="B131" s="107" t="s">
        <v>156</v>
      </c>
      <c r="C131" s="108"/>
      <c r="D131" s="109">
        <v>2</v>
      </c>
      <c r="E131" s="110"/>
      <c r="F131" s="109">
        <v>2</v>
      </c>
      <c r="G131" s="110"/>
      <c r="H131" s="109">
        <f t="shared" si="22"/>
        <v>4</v>
      </c>
      <c r="I131" s="110"/>
      <c r="J131" s="95"/>
      <c r="K131" s="95"/>
      <c r="L131"/>
      <c r="M131" s="95"/>
      <c r="N131" s="95"/>
      <c r="O131"/>
      <c r="P131"/>
      <c r="Q131"/>
      <c r="R131"/>
    </row>
    <row r="132" spans="1:18" ht="15.75" x14ac:dyDescent="0.25">
      <c r="A132" s="106"/>
      <c r="B132" s="107" t="s">
        <v>63</v>
      </c>
      <c r="C132" s="108"/>
      <c r="D132" s="109">
        <v>2</v>
      </c>
      <c r="E132" s="110"/>
      <c r="F132" s="109">
        <v>1.5</v>
      </c>
      <c r="G132" s="110"/>
      <c r="H132" s="109">
        <f t="shared" si="22"/>
        <v>3.5</v>
      </c>
      <c r="I132" s="110"/>
      <c r="J132" s="95"/>
      <c r="K132" s="95"/>
      <c r="L132"/>
      <c r="M132" s="95"/>
      <c r="N132" s="95"/>
      <c r="O132"/>
      <c r="P132"/>
      <c r="Q132"/>
      <c r="R132"/>
    </row>
    <row r="133" spans="1:18" ht="15.75" x14ac:dyDescent="0.25">
      <c r="A133" s="106"/>
      <c r="B133" s="107" t="s">
        <v>64</v>
      </c>
      <c r="C133" s="108"/>
      <c r="D133" s="109">
        <v>2</v>
      </c>
      <c r="E133" s="110"/>
      <c r="F133" s="109">
        <v>1.5</v>
      </c>
      <c r="G133" s="110"/>
      <c r="H133" s="109">
        <f t="shared" si="22"/>
        <v>3.5</v>
      </c>
      <c r="I133" s="110"/>
      <c r="J133" s="95"/>
      <c r="K133" s="95"/>
      <c r="L133"/>
      <c r="M133" s="95"/>
      <c r="N133" s="95"/>
      <c r="O133"/>
      <c r="P133"/>
      <c r="Q133"/>
      <c r="R133"/>
    </row>
    <row r="134" spans="1:18" ht="15.75" x14ac:dyDescent="0.25">
      <c r="A134" s="106"/>
      <c r="B134" s="107" t="s">
        <v>157</v>
      </c>
      <c r="C134" s="108"/>
      <c r="D134" s="109">
        <v>1</v>
      </c>
      <c r="E134" s="110"/>
      <c r="F134" s="109">
        <v>1</v>
      </c>
      <c r="G134" s="110"/>
      <c r="H134" s="109">
        <f t="shared" si="22"/>
        <v>2</v>
      </c>
      <c r="I134" s="110"/>
      <c r="J134" s="95"/>
      <c r="K134" s="95"/>
      <c r="L134"/>
      <c r="M134" s="95"/>
      <c r="N134" s="95"/>
      <c r="O134"/>
      <c r="P134"/>
      <c r="Q134"/>
      <c r="R134"/>
    </row>
    <row r="135" spans="1:18" ht="15.75" x14ac:dyDescent="0.25">
      <c r="A135" s="106"/>
      <c r="B135" s="107" t="s">
        <v>158</v>
      </c>
      <c r="C135" s="108"/>
      <c r="D135" s="109"/>
      <c r="E135" s="110"/>
      <c r="F135" s="109">
        <v>2</v>
      </c>
      <c r="G135" s="110"/>
      <c r="H135" s="109">
        <f t="shared" si="22"/>
        <v>2</v>
      </c>
      <c r="I135" s="110"/>
      <c r="J135" s="95"/>
      <c r="K135" s="95"/>
      <c r="L135"/>
      <c r="M135" s="95"/>
      <c r="N135" s="95"/>
      <c r="O135"/>
      <c r="P135"/>
      <c r="Q135"/>
      <c r="R135"/>
    </row>
    <row r="136" spans="1:18" ht="15.75" x14ac:dyDescent="0.25">
      <c r="A136" s="106"/>
      <c r="B136" s="107" t="s">
        <v>75</v>
      </c>
      <c r="C136" s="108"/>
      <c r="D136" s="109">
        <v>2</v>
      </c>
      <c r="E136" s="110"/>
      <c r="F136" s="109"/>
      <c r="G136" s="110"/>
      <c r="H136" s="109">
        <f t="shared" si="22"/>
        <v>2</v>
      </c>
      <c r="I136" s="110"/>
      <c r="J136" s="95"/>
      <c r="K136" s="95"/>
      <c r="L136" s="95"/>
      <c r="O136"/>
      <c r="P136"/>
      <c r="Q136"/>
      <c r="R136"/>
    </row>
    <row r="137" spans="1:18" ht="15.75" x14ac:dyDescent="0.25">
      <c r="A137" s="106"/>
      <c r="B137" s="107" t="s">
        <v>159</v>
      </c>
      <c r="C137" s="108"/>
      <c r="D137" s="109">
        <v>2</v>
      </c>
      <c r="E137" s="110"/>
      <c r="F137" s="109"/>
      <c r="G137" s="110"/>
      <c r="H137" s="109">
        <f t="shared" si="22"/>
        <v>2</v>
      </c>
      <c r="I137" s="110"/>
      <c r="J137" s="95"/>
      <c r="K137" s="95"/>
      <c r="L137" s="95"/>
      <c r="M137" s="95"/>
      <c r="N137" s="95"/>
      <c r="O137" s="95"/>
    </row>
    <row r="138" spans="1:18" ht="15.75" x14ac:dyDescent="0.25">
      <c r="A138" s="106"/>
      <c r="B138" s="107" t="s">
        <v>160</v>
      </c>
      <c r="C138" s="108"/>
      <c r="D138" s="109">
        <v>1</v>
      </c>
      <c r="E138" s="110"/>
      <c r="F138" s="109">
        <v>1</v>
      </c>
      <c r="G138" s="110"/>
      <c r="H138" s="109">
        <f t="shared" si="22"/>
        <v>2</v>
      </c>
      <c r="I138" s="110"/>
      <c r="J138" s="95"/>
      <c r="K138" s="95"/>
      <c r="L138" s="95"/>
      <c r="M138" s="95"/>
      <c r="N138" s="95"/>
      <c r="O138" s="95"/>
    </row>
    <row r="139" spans="1:18" ht="15.75" x14ac:dyDescent="0.25">
      <c r="A139" s="106"/>
      <c r="B139" s="107" t="s">
        <v>161</v>
      </c>
      <c r="C139" s="108"/>
      <c r="D139" s="109"/>
      <c r="E139" s="110"/>
      <c r="F139" s="109">
        <v>1</v>
      </c>
      <c r="G139" s="110"/>
      <c r="H139" s="109">
        <f t="shared" si="22"/>
        <v>1</v>
      </c>
      <c r="I139" s="110"/>
      <c r="J139" s="95"/>
      <c r="K139" s="95"/>
      <c r="L139" s="95"/>
      <c r="M139" s="95"/>
      <c r="N139" s="95"/>
      <c r="O139" s="95"/>
    </row>
    <row r="140" spans="1:18" ht="15.75" x14ac:dyDescent="0.25">
      <c r="A140" s="106"/>
      <c r="B140" s="107" t="s">
        <v>162</v>
      </c>
      <c r="C140" s="108"/>
      <c r="D140" s="109">
        <v>1.5</v>
      </c>
      <c r="E140" s="110"/>
      <c r="F140" s="109">
        <v>1.5</v>
      </c>
      <c r="G140" s="110"/>
      <c r="H140" s="109">
        <f t="shared" si="22"/>
        <v>3</v>
      </c>
      <c r="I140" s="110"/>
      <c r="J140" s="95"/>
      <c r="K140" s="95"/>
      <c r="L140" s="95"/>
      <c r="M140" s="95"/>
      <c r="N140" s="95"/>
      <c r="O140" s="95"/>
    </row>
    <row r="141" spans="1:18" ht="15.75" x14ac:dyDescent="0.25">
      <c r="A141" s="106"/>
      <c r="B141" s="107" t="s">
        <v>163</v>
      </c>
      <c r="C141" s="108"/>
      <c r="D141" s="109">
        <v>1.5</v>
      </c>
      <c r="E141" s="110"/>
      <c r="F141" s="109">
        <v>1.5</v>
      </c>
      <c r="G141" s="110"/>
      <c r="H141" s="109">
        <f t="shared" si="22"/>
        <v>3</v>
      </c>
      <c r="I141" s="110"/>
      <c r="J141" s="95"/>
      <c r="K141" s="95"/>
      <c r="L141" s="95"/>
      <c r="M141" s="95"/>
      <c r="N141" s="95"/>
      <c r="O141" s="95"/>
    </row>
    <row r="142" spans="1:18" ht="15.75" x14ac:dyDescent="0.25">
      <c r="A142" s="106"/>
      <c r="B142" s="111" t="s">
        <v>164</v>
      </c>
      <c r="C142" s="112"/>
      <c r="D142" s="104">
        <f>SUM(D128:E141)</f>
        <v>22</v>
      </c>
      <c r="E142" s="105"/>
      <c r="F142" s="104">
        <f>SUM(F128:G141)</f>
        <v>18</v>
      </c>
      <c r="G142" s="105"/>
      <c r="H142" s="104">
        <f>SUM(H128:I141)</f>
        <v>40</v>
      </c>
      <c r="I142" s="105"/>
      <c r="J142" s="95"/>
      <c r="K142" s="95"/>
      <c r="L142" s="95"/>
      <c r="M142" s="95"/>
      <c r="N142" s="95"/>
      <c r="O142" s="95"/>
    </row>
    <row r="143" spans="1:18" ht="15.75" x14ac:dyDescent="0.25">
      <c r="A143" s="106"/>
      <c r="B143" s="19"/>
      <c r="C143" s="19"/>
      <c r="D143" s="90"/>
      <c r="E143" s="90"/>
      <c r="F143" s="90"/>
      <c r="G143" s="90"/>
      <c r="H143" s="90"/>
      <c r="I143" s="90"/>
      <c r="J143" s="95"/>
      <c r="K143" s="95"/>
      <c r="L143" s="95"/>
      <c r="M143" s="95"/>
      <c r="N143" s="95"/>
      <c r="O143" s="95"/>
    </row>
    <row r="144" spans="1:18" ht="15.75" x14ac:dyDescent="0.25">
      <c r="A144" s="94" t="s">
        <v>165</v>
      </c>
      <c r="B144" s="2"/>
      <c r="C144" s="2"/>
      <c r="D144" s="2"/>
      <c r="E144" s="2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1:18" ht="15.75" x14ac:dyDescent="0.25">
      <c r="A145" s="106"/>
      <c r="B145" s="2" t="s">
        <v>166</v>
      </c>
      <c r="C145" s="2"/>
      <c r="D145" s="2"/>
      <c r="E145" s="2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1:18" ht="15.75" x14ac:dyDescent="0.25">
      <c r="A146" s="106"/>
      <c r="B146" s="113" t="s">
        <v>167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1:18" ht="15.75" x14ac:dyDescent="0.25">
      <c r="A147" s="106"/>
      <c r="B147" s="113" t="s">
        <v>168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1:18" ht="15.75" x14ac:dyDescent="0.25">
      <c r="A148" s="106"/>
      <c r="B148" s="2" t="s">
        <v>169</v>
      </c>
      <c r="C148" s="2"/>
      <c r="D148" s="2"/>
      <c r="E148" s="2"/>
      <c r="F148" s="2"/>
      <c r="G148" s="2"/>
      <c r="H148" s="2"/>
      <c r="I148" s="44"/>
      <c r="J148" s="44"/>
      <c r="K148" s="44"/>
      <c r="L148" s="44"/>
      <c r="M148" s="44"/>
      <c r="N148" s="44"/>
      <c r="O148" s="44"/>
    </row>
    <row r="149" spans="1:18" ht="15.75" x14ac:dyDescent="0.25">
      <c r="A149" s="106"/>
      <c r="B149" s="113" t="s">
        <v>170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18" ht="15.75" x14ac:dyDescent="0.25">
      <c r="A150" s="106"/>
      <c r="B150" s="113" t="s">
        <v>171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1:18" ht="15.75" x14ac:dyDescent="0.25">
      <c r="A151" s="106"/>
      <c r="B151" s="114" t="s">
        <v>172</v>
      </c>
      <c r="C151" s="114"/>
      <c r="D151" s="114"/>
      <c r="E151" s="114"/>
      <c r="F151" s="114"/>
      <c r="G151" s="114"/>
      <c r="H151" s="114"/>
      <c r="I151" s="95"/>
      <c r="J151" s="95"/>
      <c r="K151" s="95"/>
      <c r="L151" s="95"/>
      <c r="M151" s="95"/>
      <c r="N151" s="95"/>
      <c r="O151" s="95"/>
    </row>
    <row r="152" spans="1:18" ht="15.75" x14ac:dyDescent="0.25">
      <c r="A152" s="106"/>
      <c r="B152" s="114" t="s">
        <v>173</v>
      </c>
      <c r="C152" s="114"/>
      <c r="D152" s="114"/>
      <c r="E152" s="114"/>
      <c r="F152" s="114"/>
      <c r="G152" s="114"/>
      <c r="H152" s="114"/>
      <c r="I152" s="95"/>
      <c r="J152" s="95"/>
      <c r="K152" s="95"/>
      <c r="L152" s="95"/>
      <c r="M152" s="95"/>
      <c r="N152" s="95"/>
      <c r="O152" s="95"/>
    </row>
    <row r="153" spans="1:18" ht="15.75" x14ac:dyDescent="0.25">
      <c r="A153" s="106"/>
      <c r="B153" s="114" t="s">
        <v>174</v>
      </c>
      <c r="C153" s="114"/>
      <c r="D153" s="114"/>
      <c r="E153" s="114"/>
      <c r="F153" s="114"/>
      <c r="G153" s="114"/>
      <c r="H153" s="114"/>
      <c r="I153" s="95"/>
      <c r="J153" s="95"/>
      <c r="K153" s="95"/>
      <c r="L153" s="95"/>
      <c r="M153" s="95"/>
      <c r="N153" s="95"/>
      <c r="O153" s="95"/>
    </row>
    <row r="154" spans="1:18" ht="15.75" x14ac:dyDescent="0.25">
      <c r="A154" s="106"/>
      <c r="B154" s="115" t="s">
        <v>175</v>
      </c>
      <c r="C154" s="115"/>
      <c r="D154" s="115"/>
      <c r="E154" s="115"/>
      <c r="F154" s="115"/>
      <c r="G154" s="115"/>
      <c r="H154" s="115"/>
      <c r="I154" s="95"/>
      <c r="J154" s="95"/>
      <c r="K154" s="95"/>
      <c r="L154" s="95"/>
      <c r="M154" s="95"/>
      <c r="N154" s="95"/>
      <c r="O154" s="95"/>
    </row>
    <row r="155" spans="1:18" ht="15.75" x14ac:dyDescent="0.25">
      <c r="A155" s="116"/>
      <c r="B155" s="117"/>
      <c r="C155" s="117"/>
      <c r="D155" s="117"/>
      <c r="E155" s="117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8" s="93" customFormat="1" ht="30.75" customHeight="1" x14ac:dyDescent="0.25">
      <c r="A156" s="119" t="s">
        <v>176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1:18" s="93" customFormat="1" ht="15.75" x14ac:dyDescent="0.2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1"/>
      <c r="Q157" s="121"/>
      <c r="R157" s="121"/>
    </row>
    <row r="158" spans="1:18" s="93" customFormat="1" ht="31.5" customHeight="1" x14ac:dyDescent="0.25">
      <c r="A158" s="119" t="s">
        <v>177</v>
      </c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1:18" ht="15.75" x14ac:dyDescent="0.25">
      <c r="A159" s="122"/>
      <c r="B159" s="122"/>
      <c r="C159" s="122"/>
      <c r="D159" s="122"/>
      <c r="E159" s="122"/>
      <c r="F159" s="122"/>
      <c r="G159" s="122"/>
      <c r="H159" s="122"/>
      <c r="I159" s="120"/>
      <c r="J159" s="120"/>
      <c r="K159" s="120"/>
      <c r="L159" s="120"/>
      <c r="M159" s="120"/>
      <c r="N159" s="120"/>
      <c r="O159" s="120"/>
    </row>
    <row r="167" spans="1:19" ht="15.75" x14ac:dyDescent="0.25">
      <c r="A167" s="78"/>
      <c r="B167" s="123" t="s">
        <v>178</v>
      </c>
      <c r="C167" s="78"/>
      <c r="D167" s="78"/>
      <c r="E167" s="78" t="s">
        <v>179</v>
      </c>
      <c r="F167" s="78"/>
      <c r="G167" s="78"/>
      <c r="H167" s="78"/>
      <c r="I167" s="78"/>
      <c r="J167" s="78"/>
      <c r="K167" s="124"/>
      <c r="L167" s="124"/>
      <c r="M167" s="124" t="s">
        <v>180</v>
      </c>
      <c r="N167" s="124"/>
      <c r="O167" s="124"/>
      <c r="P167" s="124"/>
      <c r="Q167" s="124"/>
      <c r="R167" s="78"/>
      <c r="S167" s="125"/>
    </row>
    <row r="168" spans="1:19" ht="15.75" x14ac:dyDescent="0.2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124"/>
      <c r="L168" s="124"/>
      <c r="M168" s="124"/>
      <c r="N168" s="124"/>
      <c r="O168" s="124"/>
      <c r="P168" s="124"/>
      <c r="Q168" s="124"/>
      <c r="R168" s="78"/>
      <c r="S168" s="125"/>
    </row>
    <row r="169" spans="1:19" ht="15.75" x14ac:dyDescent="0.25">
      <c r="A169" s="78"/>
      <c r="B169" s="78"/>
      <c r="C169" s="78"/>
      <c r="D169" s="78"/>
      <c r="E169" s="78" t="s">
        <v>181</v>
      </c>
      <c r="F169" s="78"/>
      <c r="G169" s="78"/>
      <c r="H169" s="78"/>
      <c r="I169" s="78"/>
      <c r="J169" s="78"/>
      <c r="K169" s="124"/>
      <c r="L169" s="124"/>
      <c r="M169" s="124" t="s">
        <v>182</v>
      </c>
      <c r="N169" s="124"/>
      <c r="O169" s="124"/>
      <c r="P169" s="124"/>
      <c r="Q169" s="124"/>
      <c r="R169" s="78"/>
      <c r="S169" s="125"/>
    </row>
  </sheetData>
  <mergeCells count="123">
    <mergeCell ref="B153:H153"/>
    <mergeCell ref="B154:H154"/>
    <mergeCell ref="A156:R156"/>
    <mergeCell ref="A158:R158"/>
    <mergeCell ref="B146:O146"/>
    <mergeCell ref="B147:O147"/>
    <mergeCell ref="B149:O149"/>
    <mergeCell ref="B150:O150"/>
    <mergeCell ref="B151:H151"/>
    <mergeCell ref="B152:H152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7:C137"/>
    <mergeCell ref="D137:E137"/>
    <mergeCell ref="F137:G137"/>
    <mergeCell ref="H137:I137"/>
    <mergeCell ref="B138:C138"/>
    <mergeCell ref="D138:E138"/>
    <mergeCell ref="F138:G138"/>
    <mergeCell ref="H138:I138"/>
    <mergeCell ref="B135:C135"/>
    <mergeCell ref="D135:E135"/>
    <mergeCell ref="F135:G135"/>
    <mergeCell ref="H135:I135"/>
    <mergeCell ref="B136:C136"/>
    <mergeCell ref="D136:E136"/>
    <mergeCell ref="F136:G136"/>
    <mergeCell ref="H136:I136"/>
    <mergeCell ref="B133:C133"/>
    <mergeCell ref="D133:E133"/>
    <mergeCell ref="F133:G133"/>
    <mergeCell ref="H133:I133"/>
    <mergeCell ref="B134:C134"/>
    <mergeCell ref="D134:E134"/>
    <mergeCell ref="F134:G134"/>
    <mergeCell ref="H134:I134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6:C127"/>
    <mergeCell ref="D126:I126"/>
    <mergeCell ref="D127:E127"/>
    <mergeCell ref="F127:G127"/>
    <mergeCell ref="H127:I127"/>
    <mergeCell ref="B128:C128"/>
    <mergeCell ref="D128:E128"/>
    <mergeCell ref="F128:G128"/>
    <mergeCell ref="H128:I128"/>
    <mergeCell ref="B105:R105"/>
    <mergeCell ref="B106:C106"/>
    <mergeCell ref="E106:H106"/>
    <mergeCell ref="B107:C107"/>
    <mergeCell ref="E107:H107"/>
    <mergeCell ref="B108:C108"/>
    <mergeCell ref="E108:H108"/>
    <mergeCell ref="B102:C102"/>
    <mergeCell ref="E102:H102"/>
    <mergeCell ref="B103:C103"/>
    <mergeCell ref="E103:H103"/>
    <mergeCell ref="B104:C104"/>
    <mergeCell ref="E104:H104"/>
    <mergeCell ref="B99:C99"/>
    <mergeCell ref="E99:H99"/>
    <mergeCell ref="B100:C100"/>
    <mergeCell ref="E100:H100"/>
    <mergeCell ref="B101:C101"/>
    <mergeCell ref="E101:H101"/>
    <mergeCell ref="B96:C96"/>
    <mergeCell ref="E96:H96"/>
    <mergeCell ref="B97:C97"/>
    <mergeCell ref="E97:H97"/>
    <mergeCell ref="B98:C98"/>
    <mergeCell ref="E98:H98"/>
    <mergeCell ref="B8:R8"/>
    <mergeCell ref="B23:R23"/>
    <mergeCell ref="B32:R32"/>
    <mergeCell ref="B94:R94"/>
    <mergeCell ref="B95:C95"/>
    <mergeCell ref="E95:H95"/>
    <mergeCell ref="Q4:R4"/>
    <mergeCell ref="C5:C6"/>
    <mergeCell ref="D5:D6"/>
    <mergeCell ref="E5:E6"/>
    <mergeCell ref="F5:F6"/>
    <mergeCell ref="G5:G6"/>
    <mergeCell ref="H5:H6"/>
    <mergeCell ref="A1:S2"/>
    <mergeCell ref="A3:A6"/>
    <mergeCell ref="B3:B6"/>
    <mergeCell ref="C3:F4"/>
    <mergeCell ref="G3:H4"/>
    <mergeCell ref="I3:R3"/>
    <mergeCell ref="I4:J4"/>
    <mergeCell ref="K4:L4"/>
    <mergeCell ref="M4:N4"/>
    <mergeCell ref="O4:P4"/>
  </mergeCells>
  <printOptions horizontalCentered="1"/>
  <pageMargins left="0" right="0" top="0.55118110236220474" bottom="0.55118110236220474" header="0.31496062992125984" footer="0.31496062992125984"/>
  <pageSetup paperSize="9" scale="69" orientation="landscape" r:id="rId1"/>
  <colBreaks count="1" manualBreakCount="1">
    <brk id="18" max="1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98F3-B852-4050-B8EB-4BA6CD65ADAF}">
  <dimension ref="A1:BK52"/>
  <sheetViews>
    <sheetView tabSelected="1" view="pageBreakPreview" zoomScale="60" zoomScaleNormal="100" workbookViewId="0">
      <selection activeCell="AD4" sqref="AD4"/>
    </sheetView>
  </sheetViews>
  <sheetFormatPr defaultRowHeight="15" x14ac:dyDescent="0.25"/>
  <cols>
    <col min="1" max="53" width="3.7109375" customWidth="1"/>
    <col min="54" max="59" width="4.7109375" customWidth="1"/>
  </cols>
  <sheetData>
    <row r="1" spans="1:63" s="126" customFormat="1" ht="21" customHeight="1" x14ac:dyDescent="0.35">
      <c r="B1" s="127"/>
      <c r="C1" s="128" t="s">
        <v>183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7"/>
      <c r="Q1" s="127"/>
      <c r="AV1" s="128" t="s">
        <v>183</v>
      </c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7"/>
      <c r="BH1" s="127"/>
      <c r="BI1" s="127"/>
      <c r="BJ1" s="127"/>
      <c r="BK1" s="127"/>
    </row>
    <row r="2" spans="1:63" s="126" customFormat="1" ht="20.100000000000001" customHeight="1" x14ac:dyDescent="0.35">
      <c r="B2" s="129"/>
      <c r="C2" s="130" t="s">
        <v>184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29"/>
      <c r="Q2" s="129"/>
      <c r="AV2" s="130" t="s">
        <v>185</v>
      </c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29"/>
      <c r="BH2" s="129"/>
      <c r="BI2" s="129"/>
      <c r="BJ2" s="129"/>
      <c r="BK2" s="129"/>
    </row>
    <row r="3" spans="1:63" s="126" customFormat="1" ht="20.100000000000001" customHeight="1" x14ac:dyDescent="0.35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9"/>
      <c r="Q3" s="129"/>
      <c r="AV3" s="131" t="s">
        <v>186</v>
      </c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2"/>
      <c r="BH3" s="129"/>
      <c r="BI3" s="129"/>
      <c r="BJ3" s="129"/>
      <c r="BK3" s="129"/>
    </row>
    <row r="4" spans="1:63" s="126" customFormat="1" ht="20.100000000000001" customHeight="1" x14ac:dyDescent="0.35">
      <c r="B4" s="133"/>
      <c r="C4" s="130" t="s">
        <v>187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3"/>
      <c r="Q4" s="134"/>
      <c r="AV4" s="130" t="s">
        <v>188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29"/>
      <c r="BH4" s="129"/>
      <c r="BI4" s="129"/>
      <c r="BJ4" s="129"/>
      <c r="BK4" s="129"/>
    </row>
    <row r="5" spans="1:63" s="126" customFormat="1" ht="24.75" customHeight="1" x14ac:dyDescent="0.35">
      <c r="B5" s="135"/>
      <c r="C5" s="136" t="s">
        <v>189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5"/>
      <c r="Q5" s="134"/>
      <c r="AV5" s="137" t="s">
        <v>190</v>
      </c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8"/>
      <c r="BH5" s="138"/>
      <c r="BI5" s="138"/>
      <c r="BJ5" s="138"/>
      <c r="BK5" s="138"/>
    </row>
    <row r="6" spans="1:63" s="126" customFormat="1" ht="24" customHeight="1" x14ac:dyDescent="0.35">
      <c r="C6" s="137" t="s">
        <v>191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AV6" s="130" t="s">
        <v>192</v>
      </c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63" ht="24" customHeight="1" x14ac:dyDescent="0.3">
      <c r="C7" s="139" t="s">
        <v>193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AS7" s="129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29"/>
    </row>
    <row r="8" spans="1:63" ht="24.75" customHeight="1" x14ac:dyDescent="0.25">
      <c r="R8" s="141" t="s">
        <v>194</v>
      </c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2" t="s">
        <v>195</v>
      </c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</row>
    <row r="9" spans="1:63" ht="21.75" customHeight="1" x14ac:dyDescent="0.25">
      <c r="R9" s="143" t="s">
        <v>196</v>
      </c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4" t="s">
        <v>197</v>
      </c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</row>
    <row r="10" spans="1:63" ht="21.75" customHeight="1" x14ac:dyDescent="0.25">
      <c r="R10" s="143" t="s">
        <v>198</v>
      </c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5" t="s">
        <v>199</v>
      </c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</row>
    <row r="11" spans="1:63" ht="21.75" customHeight="1" x14ac:dyDescent="0.25"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</row>
    <row r="12" spans="1:63" s="151" customFormat="1" ht="20.25" customHeight="1" x14ac:dyDescent="0.25">
      <c r="A12" s="148"/>
      <c r="B12" s="149"/>
      <c r="C12" s="149"/>
      <c r="D12" s="149"/>
      <c r="E12" s="149"/>
      <c r="F12" s="149"/>
      <c r="G12" s="149"/>
      <c r="H12" s="129"/>
      <c r="I12" s="129"/>
      <c r="J12" s="129"/>
      <c r="K12" s="150" t="s">
        <v>200</v>
      </c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29"/>
      <c r="AD12" s="129"/>
      <c r="AE12" s="129"/>
      <c r="AF12" s="129"/>
      <c r="AG12" s="129"/>
      <c r="AH12" s="129"/>
      <c r="AI12" s="150" t="s">
        <v>201</v>
      </c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29"/>
      <c r="BF12" s="148"/>
    </row>
    <row r="13" spans="1:63" s="151" customFormat="1" ht="20.25" customHeight="1" x14ac:dyDescent="0.25">
      <c r="A13" s="148"/>
      <c r="B13" s="152"/>
      <c r="C13" s="149"/>
      <c r="D13" s="149"/>
      <c r="E13" s="149"/>
      <c r="F13" s="149"/>
      <c r="G13" s="149"/>
      <c r="H13" s="129"/>
      <c r="I13" s="129"/>
      <c r="J13" s="129"/>
      <c r="K13" s="150" t="s">
        <v>202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29"/>
      <c r="AD13" s="129"/>
      <c r="AE13" s="129"/>
      <c r="AF13" s="129"/>
      <c r="AG13" s="129"/>
      <c r="AH13" s="129"/>
      <c r="AI13" s="150" t="s">
        <v>203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29"/>
      <c r="BF13" s="149"/>
    </row>
    <row r="14" spans="1:63" s="151" customFormat="1" ht="20.25" customHeight="1" x14ac:dyDescent="0.25">
      <c r="A14" s="148"/>
      <c r="B14" s="152"/>
      <c r="C14" s="148"/>
      <c r="D14" s="148"/>
      <c r="E14" s="148"/>
      <c r="F14" s="148"/>
      <c r="G14" s="148"/>
      <c r="H14" s="129"/>
      <c r="I14" s="129"/>
      <c r="J14" s="129"/>
      <c r="K14" s="150" t="s">
        <v>204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29"/>
      <c r="AD14" s="129"/>
      <c r="AE14" s="129"/>
      <c r="AF14" s="129"/>
      <c r="AG14" s="129"/>
      <c r="AH14" s="129"/>
      <c r="AI14" s="150" t="s">
        <v>205</v>
      </c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29"/>
      <c r="BF14" s="149"/>
    </row>
    <row r="15" spans="1:63" s="151" customFormat="1" ht="20.25" customHeight="1" x14ac:dyDescent="0.25">
      <c r="A15" s="148"/>
      <c r="B15" s="148"/>
      <c r="C15" s="148"/>
      <c r="D15" s="148"/>
      <c r="E15" s="148"/>
      <c r="F15" s="148"/>
      <c r="G15" s="148"/>
      <c r="H15" s="129"/>
      <c r="I15" s="129"/>
      <c r="J15" s="129"/>
      <c r="K15" s="150" t="s">
        <v>206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38"/>
      <c r="AD15" s="138"/>
      <c r="AE15" s="129"/>
      <c r="AF15" s="129"/>
      <c r="AG15" s="129"/>
      <c r="AH15" s="129"/>
      <c r="AI15" s="150" t="s">
        <v>207</v>
      </c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29"/>
      <c r="BF15" s="148"/>
    </row>
    <row r="16" spans="1:63" ht="20.25" x14ac:dyDescent="0.25">
      <c r="A16" s="153"/>
      <c r="B16" s="138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38"/>
      <c r="R16" s="138"/>
      <c r="S16" s="138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8"/>
      <c r="AI16" s="138"/>
      <c r="AJ16" s="138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8"/>
      <c r="BC16" s="138"/>
      <c r="BD16" s="138"/>
      <c r="BE16" s="138"/>
      <c r="BF16" s="138"/>
    </row>
    <row r="17" spans="1:59" ht="35.25" customHeight="1" x14ac:dyDescent="0.25">
      <c r="A17" s="155" t="s">
        <v>208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 t="s">
        <v>209</v>
      </c>
      <c r="BC17" s="157"/>
      <c r="BD17" s="157"/>
      <c r="BE17" s="157"/>
      <c r="BF17" s="157"/>
      <c r="BG17" s="158"/>
    </row>
    <row r="18" spans="1:59" ht="17.25" customHeight="1" x14ac:dyDescent="0.25">
      <c r="A18" s="159" t="s">
        <v>210</v>
      </c>
      <c r="B18" s="160" t="s">
        <v>211</v>
      </c>
      <c r="C18" s="160"/>
      <c r="D18" s="160"/>
      <c r="E18" s="160" t="s">
        <v>212</v>
      </c>
      <c r="F18" s="160"/>
      <c r="G18" s="160"/>
      <c r="H18" s="160"/>
      <c r="I18" s="160" t="s">
        <v>213</v>
      </c>
      <c r="J18" s="160"/>
      <c r="K18" s="160"/>
      <c r="L18" s="160"/>
      <c r="M18" s="160"/>
      <c r="N18" s="160" t="s">
        <v>214</v>
      </c>
      <c r="O18" s="160"/>
      <c r="P18" s="160"/>
      <c r="Q18" s="160"/>
      <c r="R18" s="160" t="s">
        <v>215</v>
      </c>
      <c r="S18" s="160"/>
      <c r="T18" s="160"/>
      <c r="U18" s="160"/>
      <c r="V18" s="160"/>
      <c r="W18" s="160" t="s">
        <v>216</v>
      </c>
      <c r="X18" s="160"/>
      <c r="Y18" s="160"/>
      <c r="Z18" s="160"/>
      <c r="AA18" s="160" t="s">
        <v>217</v>
      </c>
      <c r="AB18" s="160"/>
      <c r="AC18" s="160"/>
      <c r="AD18" s="160"/>
      <c r="AE18" s="160" t="s">
        <v>218</v>
      </c>
      <c r="AF18" s="160"/>
      <c r="AG18" s="160"/>
      <c r="AH18" s="160"/>
      <c r="AI18" s="160" t="s">
        <v>219</v>
      </c>
      <c r="AJ18" s="160"/>
      <c r="AK18" s="160"/>
      <c r="AL18" s="160"/>
      <c r="AM18" s="160"/>
      <c r="AN18" s="160" t="s">
        <v>220</v>
      </c>
      <c r="AO18" s="160"/>
      <c r="AP18" s="160"/>
      <c r="AQ18" s="160"/>
      <c r="AR18" s="160" t="s">
        <v>221</v>
      </c>
      <c r="AS18" s="160"/>
      <c r="AT18" s="160"/>
      <c r="AU18" s="160"/>
      <c r="AV18" s="160" t="s">
        <v>222</v>
      </c>
      <c r="AW18" s="160"/>
      <c r="AX18" s="160"/>
      <c r="AY18" s="160"/>
      <c r="AZ18" s="160"/>
      <c r="BA18" s="160"/>
      <c r="BB18" s="161" t="s">
        <v>223</v>
      </c>
      <c r="BC18" s="161" t="s">
        <v>224</v>
      </c>
      <c r="BD18" s="161" t="s">
        <v>225</v>
      </c>
      <c r="BE18" s="162" t="s">
        <v>226</v>
      </c>
      <c r="BF18" s="162" t="s">
        <v>227</v>
      </c>
      <c r="BG18" s="162" t="s">
        <v>151</v>
      </c>
    </row>
    <row r="19" spans="1:59" ht="21" customHeight="1" x14ac:dyDescent="0.25">
      <c r="A19" s="163"/>
      <c r="B19" s="164">
        <v>15</v>
      </c>
      <c r="C19" s="164">
        <v>20</v>
      </c>
      <c r="D19" s="164">
        <v>27</v>
      </c>
      <c r="E19" s="164">
        <v>4</v>
      </c>
      <c r="F19" s="164">
        <v>11</v>
      </c>
      <c r="G19" s="164">
        <v>18</v>
      </c>
      <c r="H19" s="164">
        <v>25</v>
      </c>
      <c r="I19" s="164">
        <v>1</v>
      </c>
      <c r="J19" s="164">
        <v>8</v>
      </c>
      <c r="K19" s="164">
        <v>15</v>
      </c>
      <c r="L19" s="164">
        <v>22</v>
      </c>
      <c r="M19" s="164">
        <v>29</v>
      </c>
      <c r="N19" s="164">
        <v>6</v>
      </c>
      <c r="O19" s="164">
        <v>13</v>
      </c>
      <c r="P19" s="164">
        <v>20</v>
      </c>
      <c r="Q19" s="164">
        <v>27</v>
      </c>
      <c r="R19" s="164">
        <v>3</v>
      </c>
      <c r="S19" s="164">
        <v>10</v>
      </c>
      <c r="T19" s="164">
        <v>17</v>
      </c>
      <c r="U19" s="164">
        <v>24</v>
      </c>
      <c r="V19" s="164">
        <v>31</v>
      </c>
      <c r="W19" s="164">
        <v>7</v>
      </c>
      <c r="X19" s="164">
        <v>14</v>
      </c>
      <c r="Y19" s="164">
        <v>21</v>
      </c>
      <c r="Z19" s="164">
        <v>28</v>
      </c>
      <c r="AA19" s="164">
        <v>7</v>
      </c>
      <c r="AB19" s="164">
        <v>14</v>
      </c>
      <c r="AC19" s="164">
        <v>21</v>
      </c>
      <c r="AD19" s="164">
        <v>28</v>
      </c>
      <c r="AE19" s="164">
        <v>4</v>
      </c>
      <c r="AF19" s="164">
        <v>11</v>
      </c>
      <c r="AG19" s="164">
        <v>18</v>
      </c>
      <c r="AH19" s="164">
        <v>25</v>
      </c>
      <c r="AI19" s="164">
        <v>2</v>
      </c>
      <c r="AJ19" s="164">
        <v>9</v>
      </c>
      <c r="AK19" s="164">
        <v>16</v>
      </c>
      <c r="AL19" s="164">
        <v>23</v>
      </c>
      <c r="AM19" s="164">
        <v>30</v>
      </c>
      <c r="AN19" s="164">
        <v>6</v>
      </c>
      <c r="AO19" s="164">
        <v>13</v>
      </c>
      <c r="AP19" s="164">
        <v>20</v>
      </c>
      <c r="AQ19" s="164">
        <v>27</v>
      </c>
      <c r="AR19" s="164">
        <v>4</v>
      </c>
      <c r="AS19" s="164">
        <v>11</v>
      </c>
      <c r="AT19" s="164">
        <v>18</v>
      </c>
      <c r="AU19" s="164">
        <v>25</v>
      </c>
      <c r="AV19" s="164">
        <v>1</v>
      </c>
      <c r="AW19" s="164">
        <v>8</v>
      </c>
      <c r="AX19" s="165">
        <v>15</v>
      </c>
      <c r="AY19" s="165">
        <v>22</v>
      </c>
      <c r="AZ19" s="165">
        <v>29</v>
      </c>
      <c r="BA19" s="165">
        <v>5</v>
      </c>
      <c r="BB19" s="166"/>
      <c r="BC19" s="166"/>
      <c r="BD19" s="166"/>
      <c r="BE19" s="167"/>
      <c r="BF19" s="167"/>
      <c r="BG19" s="167"/>
    </row>
    <row r="20" spans="1:59" ht="21" customHeight="1" x14ac:dyDescent="0.25">
      <c r="A20" s="163"/>
      <c r="B20" s="168">
        <v>18</v>
      </c>
      <c r="C20" s="168">
        <v>25</v>
      </c>
      <c r="D20" s="168">
        <v>2</v>
      </c>
      <c r="E20" s="168">
        <v>9</v>
      </c>
      <c r="F20" s="168">
        <v>16</v>
      </c>
      <c r="G20" s="168">
        <v>23</v>
      </c>
      <c r="H20" s="168">
        <v>30</v>
      </c>
      <c r="I20" s="168">
        <v>6</v>
      </c>
      <c r="J20" s="168">
        <v>13</v>
      </c>
      <c r="K20" s="168">
        <v>20</v>
      </c>
      <c r="L20" s="168">
        <v>27</v>
      </c>
      <c r="M20" s="168">
        <v>4</v>
      </c>
      <c r="N20" s="168">
        <v>11</v>
      </c>
      <c r="O20" s="168">
        <v>18</v>
      </c>
      <c r="P20" s="168">
        <v>25</v>
      </c>
      <c r="Q20" s="168">
        <v>1</v>
      </c>
      <c r="R20" s="168">
        <v>8</v>
      </c>
      <c r="S20" s="168">
        <v>15</v>
      </c>
      <c r="T20" s="168">
        <v>22</v>
      </c>
      <c r="U20" s="168">
        <v>29</v>
      </c>
      <c r="V20" s="168">
        <v>5</v>
      </c>
      <c r="W20" s="168">
        <v>12</v>
      </c>
      <c r="X20" s="168">
        <v>19</v>
      </c>
      <c r="Y20" s="168">
        <v>26</v>
      </c>
      <c r="Z20" s="168">
        <v>5</v>
      </c>
      <c r="AA20" s="168">
        <v>12</v>
      </c>
      <c r="AB20" s="168">
        <v>19</v>
      </c>
      <c r="AC20" s="168">
        <v>26</v>
      </c>
      <c r="AD20" s="168">
        <v>2</v>
      </c>
      <c r="AE20" s="168">
        <v>9</v>
      </c>
      <c r="AF20" s="168">
        <v>16</v>
      </c>
      <c r="AG20" s="168">
        <v>23</v>
      </c>
      <c r="AH20" s="168">
        <v>30</v>
      </c>
      <c r="AI20" s="168">
        <v>7</v>
      </c>
      <c r="AJ20" s="168">
        <v>14</v>
      </c>
      <c r="AK20" s="168">
        <v>21</v>
      </c>
      <c r="AL20" s="168">
        <v>28</v>
      </c>
      <c r="AM20" s="168">
        <v>4</v>
      </c>
      <c r="AN20" s="168">
        <v>11</v>
      </c>
      <c r="AO20" s="168">
        <v>18</v>
      </c>
      <c r="AP20" s="168">
        <v>25</v>
      </c>
      <c r="AQ20" s="168">
        <v>2</v>
      </c>
      <c r="AR20" s="168">
        <v>9</v>
      </c>
      <c r="AS20" s="168">
        <v>16</v>
      </c>
      <c r="AT20" s="168">
        <v>23</v>
      </c>
      <c r="AU20" s="168">
        <v>30</v>
      </c>
      <c r="AV20" s="168">
        <v>6</v>
      </c>
      <c r="AW20" s="168">
        <v>13</v>
      </c>
      <c r="AX20" s="168">
        <v>20</v>
      </c>
      <c r="AY20" s="168">
        <v>27</v>
      </c>
      <c r="AZ20" s="168">
        <v>3</v>
      </c>
      <c r="BA20" s="168">
        <v>10</v>
      </c>
      <c r="BB20" s="166"/>
      <c r="BC20" s="166"/>
      <c r="BD20" s="166"/>
      <c r="BE20" s="167"/>
      <c r="BF20" s="167"/>
      <c r="BG20" s="167"/>
    </row>
    <row r="21" spans="1:59" ht="21" customHeight="1" x14ac:dyDescent="0.25">
      <c r="A21" s="169"/>
      <c r="B21" s="170">
        <v>1</v>
      </c>
      <c r="C21" s="170">
        <v>2</v>
      </c>
      <c r="D21" s="170">
        <v>3</v>
      </c>
      <c r="E21" s="170">
        <v>4</v>
      </c>
      <c r="F21" s="170">
        <v>5</v>
      </c>
      <c r="G21" s="170">
        <v>6</v>
      </c>
      <c r="H21" s="170">
        <v>7</v>
      </c>
      <c r="I21" s="170">
        <v>8</v>
      </c>
      <c r="J21" s="170">
        <v>9</v>
      </c>
      <c r="K21" s="170">
        <v>10</v>
      </c>
      <c r="L21" s="170">
        <v>11</v>
      </c>
      <c r="M21" s="170">
        <v>12</v>
      </c>
      <c r="N21" s="170">
        <v>13</v>
      </c>
      <c r="O21" s="170">
        <v>14</v>
      </c>
      <c r="P21" s="170">
        <v>15</v>
      </c>
      <c r="Q21" s="170">
        <v>16</v>
      </c>
      <c r="R21" s="170">
        <v>17</v>
      </c>
      <c r="S21" s="170">
        <v>18</v>
      </c>
      <c r="T21" s="170">
        <v>19</v>
      </c>
      <c r="U21" s="170">
        <v>20</v>
      </c>
      <c r="V21" s="170">
        <v>21</v>
      </c>
      <c r="W21" s="170">
        <v>22</v>
      </c>
      <c r="X21" s="170">
        <v>23</v>
      </c>
      <c r="Y21" s="170">
        <v>24</v>
      </c>
      <c r="Z21" s="170">
        <v>25</v>
      </c>
      <c r="AA21" s="170">
        <v>26</v>
      </c>
      <c r="AB21" s="170">
        <v>27</v>
      </c>
      <c r="AC21" s="170">
        <v>28</v>
      </c>
      <c r="AD21" s="170">
        <v>29</v>
      </c>
      <c r="AE21" s="170">
        <v>30</v>
      </c>
      <c r="AF21" s="170">
        <v>31</v>
      </c>
      <c r="AG21" s="170">
        <v>32</v>
      </c>
      <c r="AH21" s="170">
        <v>33</v>
      </c>
      <c r="AI21" s="170">
        <v>34</v>
      </c>
      <c r="AJ21" s="170">
        <v>35</v>
      </c>
      <c r="AK21" s="170">
        <v>36</v>
      </c>
      <c r="AL21" s="170">
        <v>37</v>
      </c>
      <c r="AM21" s="170">
        <v>38</v>
      </c>
      <c r="AN21" s="170">
        <v>39</v>
      </c>
      <c r="AO21" s="170">
        <v>40</v>
      </c>
      <c r="AP21" s="170">
        <v>41</v>
      </c>
      <c r="AQ21" s="170">
        <v>42</v>
      </c>
      <c r="AR21" s="170">
        <v>43</v>
      </c>
      <c r="AS21" s="170">
        <v>44</v>
      </c>
      <c r="AT21" s="170">
        <v>45</v>
      </c>
      <c r="AU21" s="170">
        <v>46</v>
      </c>
      <c r="AV21" s="170">
        <v>47</v>
      </c>
      <c r="AW21" s="170">
        <v>48</v>
      </c>
      <c r="AX21" s="170">
        <v>49</v>
      </c>
      <c r="AY21" s="170">
        <v>50</v>
      </c>
      <c r="AZ21" s="170">
        <v>51</v>
      </c>
      <c r="BA21" s="170">
        <v>52</v>
      </c>
      <c r="BB21" s="171"/>
      <c r="BC21" s="171"/>
      <c r="BD21" s="171"/>
      <c r="BE21" s="172"/>
      <c r="BF21" s="172"/>
      <c r="BG21" s="172"/>
    </row>
    <row r="22" spans="1:59" ht="17.100000000000001" customHeight="1" x14ac:dyDescent="0.25">
      <c r="A22" s="173">
        <v>1</v>
      </c>
      <c r="B22" s="174" t="s">
        <v>228</v>
      </c>
      <c r="C22" s="174" t="s">
        <v>228</v>
      </c>
      <c r="D22" s="174" t="s">
        <v>228</v>
      </c>
      <c r="E22" s="174" t="s">
        <v>228</v>
      </c>
      <c r="F22" s="174" t="s">
        <v>228</v>
      </c>
      <c r="G22" s="174" t="s">
        <v>228</v>
      </c>
      <c r="H22" s="174" t="s">
        <v>228</v>
      </c>
      <c r="I22" s="174" t="s">
        <v>228</v>
      </c>
      <c r="J22" s="174" t="s">
        <v>228</v>
      </c>
      <c r="K22" s="174" t="s">
        <v>228</v>
      </c>
      <c r="L22" s="174" t="s">
        <v>228</v>
      </c>
      <c r="M22" s="174"/>
      <c r="N22" s="174"/>
      <c r="O22" s="174"/>
      <c r="P22" s="174"/>
      <c r="Q22" s="174"/>
      <c r="R22" s="175"/>
      <c r="S22" s="175"/>
      <c r="T22" s="175"/>
      <c r="U22" s="173"/>
      <c r="V22" s="176"/>
      <c r="W22" s="175"/>
      <c r="X22" s="175"/>
      <c r="Y22" s="177"/>
      <c r="Z22" s="177"/>
      <c r="AA22" s="175"/>
      <c r="AB22" s="175"/>
      <c r="AC22" s="175"/>
      <c r="AD22" s="175"/>
      <c r="AE22" s="175" t="s">
        <v>229</v>
      </c>
      <c r="AF22" s="175"/>
      <c r="AG22" s="175"/>
      <c r="AH22" s="175"/>
      <c r="AI22" s="175"/>
      <c r="AJ22" s="175"/>
      <c r="AK22" s="175"/>
      <c r="AL22" s="175"/>
      <c r="AM22" s="175"/>
      <c r="AN22" s="178"/>
      <c r="AO22" s="178"/>
      <c r="AP22" s="173"/>
      <c r="AQ22" s="178"/>
      <c r="AR22" s="173"/>
      <c r="AS22" s="173"/>
      <c r="AT22" s="173"/>
      <c r="AU22" s="173"/>
      <c r="AV22" s="175"/>
      <c r="AW22" s="175"/>
      <c r="AX22" s="175" t="s">
        <v>229</v>
      </c>
      <c r="AY22" s="175" t="s">
        <v>229</v>
      </c>
      <c r="AZ22" s="175" t="s">
        <v>230</v>
      </c>
      <c r="BA22" s="175" t="s">
        <v>230</v>
      </c>
      <c r="BB22" s="179">
        <v>36</v>
      </c>
      <c r="BC22" s="179">
        <v>3</v>
      </c>
      <c r="BD22" s="179">
        <v>0</v>
      </c>
      <c r="BE22" s="179">
        <v>2</v>
      </c>
      <c r="BF22" s="179">
        <v>11</v>
      </c>
      <c r="BG22" s="180">
        <f>SUM(BB22:BF22)</f>
        <v>52</v>
      </c>
    </row>
    <row r="23" spans="1:59" ht="17.100000000000001" customHeight="1" x14ac:dyDescent="0.25">
      <c r="A23" s="173">
        <v>2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75"/>
      <c r="T23" s="175" t="s">
        <v>229</v>
      </c>
      <c r="U23" s="175" t="s">
        <v>229</v>
      </c>
      <c r="V23" s="173" t="s">
        <v>231</v>
      </c>
      <c r="W23" s="175" t="s">
        <v>230</v>
      </c>
      <c r="X23" s="175" t="s">
        <v>230</v>
      </c>
      <c r="Y23" s="175" t="s">
        <v>228</v>
      </c>
      <c r="Z23" s="177"/>
      <c r="AA23" s="177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 t="s">
        <v>229</v>
      </c>
      <c r="AS23" s="175" t="s">
        <v>229</v>
      </c>
      <c r="AT23" s="173" t="s">
        <v>231</v>
      </c>
      <c r="AU23" s="173" t="s">
        <v>230</v>
      </c>
      <c r="AV23" s="173" t="s">
        <v>228</v>
      </c>
      <c r="AW23" s="173" t="s">
        <v>228</v>
      </c>
      <c r="AX23" s="173" t="s">
        <v>232</v>
      </c>
      <c r="AY23" s="173" t="s">
        <v>232</v>
      </c>
      <c r="AZ23" s="177" t="s">
        <v>228</v>
      </c>
      <c r="BA23" s="177" t="s">
        <v>228</v>
      </c>
      <c r="BB23" s="179">
        <v>36</v>
      </c>
      <c r="BC23" s="179">
        <v>6</v>
      </c>
      <c r="BD23" s="179">
        <v>0</v>
      </c>
      <c r="BE23" s="179">
        <v>3</v>
      </c>
      <c r="BF23" s="179">
        <v>7</v>
      </c>
      <c r="BG23" s="180">
        <f t="shared" ref="BG23:BG26" si="0">SUM(BB23:BF23)</f>
        <v>52</v>
      </c>
    </row>
    <row r="24" spans="1:59" ht="17.100000000000001" customHeight="1" x14ac:dyDescent="0.25">
      <c r="A24" s="173">
        <v>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  <c r="S24" s="175"/>
      <c r="T24" s="175" t="s">
        <v>229</v>
      </c>
      <c r="U24" s="175" t="s">
        <v>229</v>
      </c>
      <c r="V24" s="173" t="s">
        <v>231</v>
      </c>
      <c r="W24" s="175" t="s">
        <v>230</v>
      </c>
      <c r="X24" s="175" t="s">
        <v>228</v>
      </c>
      <c r="Y24" s="175"/>
      <c r="Z24" s="177"/>
      <c r="AA24" s="177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 t="s">
        <v>229</v>
      </c>
      <c r="AR24" s="175" t="s">
        <v>229</v>
      </c>
      <c r="AS24" s="173" t="s">
        <v>231</v>
      </c>
      <c r="AT24" s="173" t="s">
        <v>230</v>
      </c>
      <c r="AU24" s="173" t="s">
        <v>230</v>
      </c>
      <c r="AV24" s="173" t="s">
        <v>230</v>
      </c>
      <c r="AW24" s="173" t="s">
        <v>230</v>
      </c>
      <c r="AX24" s="173" t="s">
        <v>232</v>
      </c>
      <c r="AY24" s="173" t="s">
        <v>232</v>
      </c>
      <c r="AZ24" s="173" t="s">
        <v>232</v>
      </c>
      <c r="BA24" s="173" t="s">
        <v>232</v>
      </c>
      <c r="BB24" s="179">
        <v>36</v>
      </c>
      <c r="BC24" s="179">
        <v>6</v>
      </c>
      <c r="BD24" s="179">
        <v>0</v>
      </c>
      <c r="BE24" s="179">
        <v>5</v>
      </c>
      <c r="BF24" s="179">
        <v>5</v>
      </c>
      <c r="BG24" s="180">
        <f t="shared" si="0"/>
        <v>52</v>
      </c>
    </row>
    <row r="25" spans="1:59" ht="17.100000000000001" customHeight="1" x14ac:dyDescent="0.25">
      <c r="A25" s="173"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5"/>
      <c r="S25" s="175"/>
      <c r="T25" s="175" t="s">
        <v>229</v>
      </c>
      <c r="U25" s="173" t="s">
        <v>231</v>
      </c>
      <c r="V25" s="175" t="s">
        <v>230</v>
      </c>
      <c r="W25" s="175" t="s">
        <v>230</v>
      </c>
      <c r="X25" s="175" t="s">
        <v>230</v>
      </c>
      <c r="Y25" s="175" t="s">
        <v>230</v>
      </c>
      <c r="Z25" s="177"/>
      <c r="AA25" s="177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 t="s">
        <v>229</v>
      </c>
      <c r="AS25" s="173" t="s">
        <v>231</v>
      </c>
      <c r="AT25" s="173" t="s">
        <v>230</v>
      </c>
      <c r="AU25" s="173" t="s">
        <v>230</v>
      </c>
      <c r="AV25" s="173" t="s">
        <v>230</v>
      </c>
      <c r="AW25" s="173" t="s">
        <v>230</v>
      </c>
      <c r="AX25" s="173" t="s">
        <v>232</v>
      </c>
      <c r="AY25" s="173" t="s">
        <v>232</v>
      </c>
      <c r="AZ25" s="173" t="s">
        <v>232</v>
      </c>
      <c r="BA25" s="173" t="s">
        <v>232</v>
      </c>
      <c r="BB25" s="179">
        <v>36</v>
      </c>
      <c r="BC25" s="179">
        <v>4</v>
      </c>
      <c r="BD25" s="179">
        <v>0</v>
      </c>
      <c r="BE25" s="179">
        <v>8</v>
      </c>
      <c r="BF25" s="179">
        <v>4</v>
      </c>
      <c r="BG25" s="180">
        <f t="shared" si="0"/>
        <v>52</v>
      </c>
    </row>
    <row r="26" spans="1:59" ht="17.100000000000001" customHeight="1" x14ac:dyDescent="0.25">
      <c r="A26" s="173">
        <v>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5"/>
      <c r="S26" s="175"/>
      <c r="T26" s="175" t="s">
        <v>229</v>
      </c>
      <c r="U26" s="173" t="s">
        <v>231</v>
      </c>
      <c r="V26" s="175" t="s">
        <v>230</v>
      </c>
      <c r="W26" s="175" t="s">
        <v>230</v>
      </c>
      <c r="X26" s="175" t="s">
        <v>230</v>
      </c>
      <c r="Y26" s="175"/>
      <c r="Z26" s="177"/>
      <c r="AA26" s="177"/>
      <c r="AB26" s="175"/>
      <c r="AC26" s="175"/>
      <c r="AD26" s="175"/>
      <c r="AE26" s="175"/>
      <c r="AF26" s="175"/>
      <c r="AG26" s="175"/>
      <c r="AH26" s="173" t="s">
        <v>230</v>
      </c>
      <c r="AI26" s="173" t="s">
        <v>230</v>
      </c>
      <c r="AJ26" s="173" t="s">
        <v>230</v>
      </c>
      <c r="AK26" s="173" t="s">
        <v>230</v>
      </c>
      <c r="AL26" s="175"/>
      <c r="AM26" s="175"/>
      <c r="AN26" s="175"/>
      <c r="AO26" s="175"/>
      <c r="AP26" s="175"/>
      <c r="AQ26" s="175"/>
      <c r="AR26" s="175"/>
      <c r="AS26" s="175" t="s">
        <v>229</v>
      </c>
      <c r="AT26" s="175" t="s">
        <v>229</v>
      </c>
      <c r="AU26" s="173" t="s">
        <v>231</v>
      </c>
      <c r="AV26" s="173" t="s">
        <v>233</v>
      </c>
      <c r="AW26" s="173" t="s">
        <v>233</v>
      </c>
      <c r="AX26" s="173" t="s">
        <v>233</v>
      </c>
      <c r="AY26" s="173" t="s">
        <v>233</v>
      </c>
      <c r="AZ26" s="173" t="s">
        <v>233</v>
      </c>
      <c r="BA26" s="173" t="s">
        <v>233</v>
      </c>
      <c r="BB26" s="179">
        <v>34</v>
      </c>
      <c r="BC26" s="179">
        <v>5</v>
      </c>
      <c r="BD26" s="179">
        <v>6</v>
      </c>
      <c r="BE26" s="179">
        <v>7</v>
      </c>
      <c r="BF26" s="179">
        <v>0</v>
      </c>
      <c r="BG26" s="180">
        <f t="shared" si="0"/>
        <v>52</v>
      </c>
    </row>
    <row r="27" spans="1:59" ht="13.9" customHeight="1" x14ac:dyDescent="0.25">
      <c r="A27" s="181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0">
        <f>SUM(BB22:BB26)</f>
        <v>178</v>
      </c>
      <c r="BC27" s="180">
        <f>SUM(BC22:BC26)</f>
        <v>24</v>
      </c>
      <c r="BD27" s="180">
        <f>SUM(BD22:BD26)</f>
        <v>6</v>
      </c>
      <c r="BE27" s="180">
        <f>SUM(BE22:BE26)</f>
        <v>25</v>
      </c>
      <c r="BF27" s="180">
        <f>SUM(BF22:BF26)</f>
        <v>27</v>
      </c>
      <c r="BG27" s="183"/>
    </row>
    <row r="28" spans="1:59" ht="13.9" customHeight="1" x14ac:dyDescent="0.25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6"/>
      <c r="BC28" s="186"/>
      <c r="BD28" s="186"/>
      <c r="BE28" s="186"/>
      <c r="BF28" s="186"/>
      <c r="BG28" s="187"/>
    </row>
    <row r="29" spans="1:59" ht="13.9" customHeight="1" x14ac:dyDescent="0.25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6"/>
      <c r="BC29" s="186"/>
      <c r="BD29" s="186"/>
      <c r="BE29" s="186"/>
      <c r="BF29" s="186"/>
      <c r="BG29" s="187"/>
    </row>
    <row r="30" spans="1:59" ht="33.75" customHeight="1" x14ac:dyDescent="0.25">
      <c r="A30" s="155" t="s">
        <v>208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 t="s">
        <v>209</v>
      </c>
      <c r="BC30" s="157"/>
      <c r="BD30" s="157"/>
      <c r="BE30" s="157"/>
      <c r="BF30" s="157"/>
      <c r="BG30" s="158"/>
    </row>
    <row r="31" spans="1:59" ht="17.25" customHeight="1" x14ac:dyDescent="0.25">
      <c r="A31" s="159" t="s">
        <v>210</v>
      </c>
      <c r="B31" s="188" t="s">
        <v>216</v>
      </c>
      <c r="C31" s="189"/>
      <c r="D31" s="189"/>
      <c r="E31" s="189"/>
      <c r="F31" s="190"/>
      <c r="G31" s="188" t="s">
        <v>217</v>
      </c>
      <c r="H31" s="189"/>
      <c r="I31" s="189"/>
      <c r="J31" s="190"/>
      <c r="K31" s="188" t="s">
        <v>218</v>
      </c>
      <c r="L31" s="189"/>
      <c r="M31" s="189"/>
      <c r="N31" s="190"/>
      <c r="O31" s="188" t="s">
        <v>219</v>
      </c>
      <c r="P31" s="189"/>
      <c r="Q31" s="189"/>
      <c r="R31" s="189"/>
      <c r="S31" s="190"/>
      <c r="T31" s="188" t="s">
        <v>220</v>
      </c>
      <c r="U31" s="189"/>
      <c r="V31" s="189"/>
      <c r="W31" s="190"/>
      <c r="X31" s="188" t="s">
        <v>221</v>
      </c>
      <c r="Y31" s="189"/>
      <c r="Z31" s="189"/>
      <c r="AA31" s="190"/>
      <c r="AB31" s="188" t="s">
        <v>234</v>
      </c>
      <c r="AC31" s="189"/>
      <c r="AD31" s="189"/>
      <c r="AE31" s="189"/>
      <c r="AF31" s="190"/>
      <c r="AG31" s="188" t="s">
        <v>211</v>
      </c>
      <c r="AH31" s="189"/>
      <c r="AI31" s="189"/>
      <c r="AJ31" s="190"/>
      <c r="AK31" s="188" t="s">
        <v>212</v>
      </c>
      <c r="AL31" s="189"/>
      <c r="AM31" s="189"/>
      <c r="AN31" s="189"/>
      <c r="AO31" s="190"/>
      <c r="AP31" s="188" t="s">
        <v>213</v>
      </c>
      <c r="AQ31" s="189"/>
      <c r="AR31" s="189"/>
      <c r="AS31" s="190"/>
      <c r="AT31" s="188" t="s">
        <v>214</v>
      </c>
      <c r="AU31" s="189"/>
      <c r="AV31" s="189"/>
      <c r="AW31" s="190"/>
      <c r="AX31" s="188" t="s">
        <v>215</v>
      </c>
      <c r="AY31" s="189"/>
      <c r="AZ31" s="189"/>
      <c r="BA31" s="190"/>
      <c r="BB31" s="161" t="s">
        <v>223</v>
      </c>
      <c r="BC31" s="161" t="s">
        <v>224</v>
      </c>
      <c r="BD31" s="161" t="s">
        <v>225</v>
      </c>
      <c r="BE31" s="162" t="s">
        <v>226</v>
      </c>
      <c r="BF31" s="162" t="s">
        <v>227</v>
      </c>
      <c r="BG31" s="162" t="s">
        <v>151</v>
      </c>
    </row>
    <row r="32" spans="1:59" ht="21" customHeight="1" x14ac:dyDescent="0.25">
      <c r="A32" s="163"/>
      <c r="B32" s="164">
        <v>31</v>
      </c>
      <c r="C32" s="164">
        <v>7</v>
      </c>
      <c r="D32" s="164">
        <v>14</v>
      </c>
      <c r="E32" s="164">
        <v>21</v>
      </c>
      <c r="F32" s="164">
        <v>28</v>
      </c>
      <c r="G32" s="164">
        <v>7</v>
      </c>
      <c r="H32" s="164">
        <v>14</v>
      </c>
      <c r="I32" s="164">
        <v>21</v>
      </c>
      <c r="J32" s="164">
        <v>28</v>
      </c>
      <c r="K32" s="164">
        <v>4</v>
      </c>
      <c r="L32" s="164">
        <v>11</v>
      </c>
      <c r="M32" s="164">
        <v>18</v>
      </c>
      <c r="N32" s="164">
        <v>25</v>
      </c>
      <c r="O32" s="164">
        <v>2</v>
      </c>
      <c r="P32" s="164">
        <v>9</v>
      </c>
      <c r="Q32" s="164">
        <v>16</v>
      </c>
      <c r="R32" s="164">
        <v>23</v>
      </c>
      <c r="S32" s="164">
        <v>30</v>
      </c>
      <c r="T32" s="164">
        <v>6</v>
      </c>
      <c r="U32" s="164">
        <v>13</v>
      </c>
      <c r="V32" s="164">
        <v>20</v>
      </c>
      <c r="W32" s="164">
        <v>27</v>
      </c>
      <c r="X32" s="164">
        <v>4</v>
      </c>
      <c r="Y32" s="164">
        <v>11</v>
      </c>
      <c r="Z32" s="164">
        <v>18</v>
      </c>
      <c r="AA32" s="164">
        <v>25</v>
      </c>
      <c r="AB32" s="164">
        <v>1</v>
      </c>
      <c r="AC32" s="164">
        <v>8</v>
      </c>
      <c r="AD32" s="164">
        <v>15</v>
      </c>
      <c r="AE32" s="164">
        <v>22</v>
      </c>
      <c r="AF32" s="164">
        <v>29</v>
      </c>
      <c r="AG32" s="164">
        <v>5</v>
      </c>
      <c r="AH32" s="164">
        <v>12</v>
      </c>
      <c r="AI32" s="164">
        <v>19</v>
      </c>
      <c r="AJ32" s="164">
        <v>26</v>
      </c>
      <c r="AK32" s="164">
        <v>3</v>
      </c>
      <c r="AL32" s="164">
        <v>10</v>
      </c>
      <c r="AM32" s="164">
        <v>17</v>
      </c>
      <c r="AN32" s="164">
        <v>24</v>
      </c>
      <c r="AO32" s="164">
        <v>31</v>
      </c>
      <c r="AP32" s="164">
        <v>7</v>
      </c>
      <c r="AQ32" s="164">
        <v>14</v>
      </c>
      <c r="AR32" s="164">
        <v>21</v>
      </c>
      <c r="AS32" s="164">
        <v>28</v>
      </c>
      <c r="AT32" s="164">
        <v>5</v>
      </c>
      <c r="AU32" s="164">
        <v>12</v>
      </c>
      <c r="AV32" s="164">
        <v>19</v>
      </c>
      <c r="AW32" s="164">
        <v>26</v>
      </c>
      <c r="AX32" s="165">
        <v>2</v>
      </c>
      <c r="AY32" s="165">
        <v>9</v>
      </c>
      <c r="AZ32" s="165">
        <v>16</v>
      </c>
      <c r="BA32" s="165">
        <v>23</v>
      </c>
      <c r="BB32" s="166"/>
      <c r="BC32" s="166"/>
      <c r="BD32" s="166"/>
      <c r="BE32" s="167"/>
      <c r="BF32" s="167"/>
      <c r="BG32" s="167"/>
    </row>
    <row r="33" spans="1:59" ht="21" customHeight="1" x14ac:dyDescent="0.25">
      <c r="A33" s="163"/>
      <c r="B33" s="168">
        <v>5</v>
      </c>
      <c r="C33" s="168">
        <v>12</v>
      </c>
      <c r="D33" s="168">
        <v>19</v>
      </c>
      <c r="E33" s="168">
        <v>26</v>
      </c>
      <c r="F33" s="168">
        <v>5</v>
      </c>
      <c r="G33" s="168">
        <v>12</v>
      </c>
      <c r="H33" s="168">
        <v>19</v>
      </c>
      <c r="I33" s="168">
        <v>26</v>
      </c>
      <c r="J33" s="168">
        <v>2</v>
      </c>
      <c r="K33" s="168">
        <v>9</v>
      </c>
      <c r="L33" s="168">
        <v>16</v>
      </c>
      <c r="M33" s="168">
        <v>23</v>
      </c>
      <c r="N33" s="168">
        <v>30</v>
      </c>
      <c r="O33" s="168">
        <v>7</v>
      </c>
      <c r="P33" s="168">
        <v>14</v>
      </c>
      <c r="Q33" s="168">
        <v>21</v>
      </c>
      <c r="R33" s="168">
        <v>28</v>
      </c>
      <c r="S33" s="168">
        <v>4</v>
      </c>
      <c r="T33" s="168">
        <v>11</v>
      </c>
      <c r="U33" s="168">
        <v>18</v>
      </c>
      <c r="V33" s="168">
        <v>25</v>
      </c>
      <c r="W33" s="168">
        <v>2</v>
      </c>
      <c r="X33" s="168">
        <v>9</v>
      </c>
      <c r="Y33" s="168">
        <v>16</v>
      </c>
      <c r="Z33" s="168">
        <v>23</v>
      </c>
      <c r="AA33" s="168">
        <v>30</v>
      </c>
      <c r="AB33" s="168">
        <v>6</v>
      </c>
      <c r="AC33" s="168">
        <v>13</v>
      </c>
      <c r="AD33" s="168">
        <v>20</v>
      </c>
      <c r="AE33" s="168">
        <v>27</v>
      </c>
      <c r="AF33" s="168">
        <v>3</v>
      </c>
      <c r="AG33" s="168">
        <v>10</v>
      </c>
      <c r="AH33" s="168">
        <v>17</v>
      </c>
      <c r="AI33" s="168">
        <v>24</v>
      </c>
      <c r="AJ33" s="168">
        <v>1</v>
      </c>
      <c r="AK33" s="168">
        <v>8</v>
      </c>
      <c r="AL33" s="168">
        <v>15</v>
      </c>
      <c r="AM33" s="168">
        <v>22</v>
      </c>
      <c r="AN33" s="168">
        <v>29</v>
      </c>
      <c r="AO33" s="168">
        <v>5</v>
      </c>
      <c r="AP33" s="168">
        <v>12</v>
      </c>
      <c r="AQ33" s="168">
        <v>19</v>
      </c>
      <c r="AR33" s="168">
        <v>26</v>
      </c>
      <c r="AS33" s="168">
        <v>3</v>
      </c>
      <c r="AT33" s="168">
        <v>10</v>
      </c>
      <c r="AU33" s="168">
        <v>17</v>
      </c>
      <c r="AV33" s="168">
        <v>24</v>
      </c>
      <c r="AW33" s="168">
        <v>31</v>
      </c>
      <c r="AX33" s="168">
        <v>7</v>
      </c>
      <c r="AY33" s="168">
        <v>14</v>
      </c>
      <c r="AZ33" s="168">
        <v>21</v>
      </c>
      <c r="BA33" s="168">
        <v>28</v>
      </c>
      <c r="BB33" s="166"/>
      <c r="BC33" s="166"/>
      <c r="BD33" s="166"/>
      <c r="BE33" s="167"/>
      <c r="BF33" s="167"/>
      <c r="BG33" s="167"/>
    </row>
    <row r="34" spans="1:59" ht="21" customHeight="1" x14ac:dyDescent="0.25">
      <c r="A34" s="169"/>
      <c r="B34" s="170">
        <v>1</v>
      </c>
      <c r="C34" s="170">
        <v>2</v>
      </c>
      <c r="D34" s="170">
        <v>3</v>
      </c>
      <c r="E34" s="170">
        <v>4</v>
      </c>
      <c r="F34" s="170">
        <v>5</v>
      </c>
      <c r="G34" s="170">
        <v>6</v>
      </c>
      <c r="H34" s="170">
        <v>7</v>
      </c>
      <c r="I34" s="170">
        <v>8</v>
      </c>
      <c r="J34" s="170">
        <v>9</v>
      </c>
      <c r="K34" s="170">
        <v>10</v>
      </c>
      <c r="L34" s="170">
        <v>11</v>
      </c>
      <c r="M34" s="170">
        <v>12</v>
      </c>
      <c r="N34" s="170">
        <v>13</v>
      </c>
      <c r="O34" s="170">
        <v>14</v>
      </c>
      <c r="P34" s="170">
        <v>15</v>
      </c>
      <c r="Q34" s="170">
        <v>16</v>
      </c>
      <c r="R34" s="170">
        <v>17</v>
      </c>
      <c r="S34" s="170">
        <v>18</v>
      </c>
      <c r="T34" s="170">
        <v>19</v>
      </c>
      <c r="U34" s="170">
        <v>20</v>
      </c>
      <c r="V34" s="170">
        <v>21</v>
      </c>
      <c r="W34" s="170">
        <v>22</v>
      </c>
      <c r="X34" s="170">
        <v>23</v>
      </c>
      <c r="Y34" s="170">
        <v>24</v>
      </c>
      <c r="Z34" s="170">
        <v>25</v>
      </c>
      <c r="AA34" s="170">
        <v>26</v>
      </c>
      <c r="AB34" s="170">
        <v>27</v>
      </c>
      <c r="AC34" s="170">
        <v>28</v>
      </c>
      <c r="AD34" s="170">
        <v>29</v>
      </c>
      <c r="AE34" s="170">
        <v>30</v>
      </c>
      <c r="AF34" s="170">
        <v>31</v>
      </c>
      <c r="AG34" s="170">
        <v>32</v>
      </c>
      <c r="AH34" s="170">
        <v>33</v>
      </c>
      <c r="AI34" s="170">
        <v>34</v>
      </c>
      <c r="AJ34" s="170">
        <v>35</v>
      </c>
      <c r="AK34" s="170">
        <v>36</v>
      </c>
      <c r="AL34" s="170">
        <v>37</v>
      </c>
      <c r="AM34" s="170">
        <v>38</v>
      </c>
      <c r="AN34" s="170">
        <v>39</v>
      </c>
      <c r="AO34" s="170">
        <v>40</v>
      </c>
      <c r="AP34" s="170">
        <v>41</v>
      </c>
      <c r="AQ34" s="170">
        <v>42</v>
      </c>
      <c r="AR34" s="170">
        <v>43</v>
      </c>
      <c r="AS34" s="170">
        <v>44</v>
      </c>
      <c r="AT34" s="170">
        <v>45</v>
      </c>
      <c r="AU34" s="170">
        <v>46</v>
      </c>
      <c r="AV34" s="170">
        <v>47</v>
      </c>
      <c r="AW34" s="170">
        <v>48</v>
      </c>
      <c r="AX34" s="170">
        <v>49</v>
      </c>
      <c r="AY34" s="170">
        <v>50</v>
      </c>
      <c r="AZ34" s="170">
        <v>51</v>
      </c>
      <c r="BA34" s="170">
        <v>52</v>
      </c>
      <c r="BB34" s="171"/>
      <c r="BC34" s="171"/>
      <c r="BD34" s="171"/>
      <c r="BE34" s="172"/>
      <c r="BF34" s="172"/>
      <c r="BG34" s="172"/>
    </row>
    <row r="35" spans="1:59" ht="13.9" customHeight="1" x14ac:dyDescent="0.25">
      <c r="A35" s="173">
        <v>1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175"/>
      <c r="T35" s="175" t="s">
        <v>229</v>
      </c>
      <c r="U35" s="175" t="s">
        <v>229</v>
      </c>
      <c r="V35" s="173" t="s">
        <v>231</v>
      </c>
      <c r="W35" s="175" t="s">
        <v>228</v>
      </c>
      <c r="X35" s="175" t="s">
        <v>228</v>
      </c>
      <c r="Y35" s="177" t="s">
        <v>228</v>
      </c>
      <c r="Z35" s="177" t="s">
        <v>228</v>
      </c>
      <c r="AA35" s="175" t="s">
        <v>228</v>
      </c>
      <c r="AB35" s="175" t="s">
        <v>228</v>
      </c>
      <c r="AC35" s="175" t="s">
        <v>228</v>
      </c>
      <c r="AD35" s="175" t="s">
        <v>228</v>
      </c>
      <c r="AE35" s="175" t="s">
        <v>228</v>
      </c>
      <c r="AF35" s="175"/>
      <c r="AG35" s="175"/>
      <c r="AH35" s="175"/>
      <c r="AI35" s="175"/>
      <c r="AJ35" s="175"/>
      <c r="AK35" s="175"/>
      <c r="AL35" s="175"/>
      <c r="AM35" s="175"/>
      <c r="AN35" s="178"/>
      <c r="AO35" s="178"/>
      <c r="AP35" s="173"/>
      <c r="AQ35" s="178"/>
      <c r="AR35" s="173"/>
      <c r="AS35" s="173"/>
      <c r="AT35" s="173"/>
      <c r="AU35" s="173"/>
      <c r="AV35" s="173"/>
      <c r="AW35" s="173"/>
      <c r="AX35" s="175" t="s">
        <v>229</v>
      </c>
      <c r="AY35" s="173" t="s">
        <v>231</v>
      </c>
      <c r="AZ35" s="175" t="s">
        <v>230</v>
      </c>
      <c r="BA35" s="175" t="s">
        <v>230</v>
      </c>
      <c r="BB35" s="179">
        <v>36</v>
      </c>
      <c r="BC35" s="179">
        <v>3</v>
      </c>
      <c r="BD35" s="179">
        <v>0</v>
      </c>
      <c r="BE35" s="179">
        <v>2</v>
      </c>
      <c r="BF35" s="179">
        <v>11</v>
      </c>
      <c r="BG35" s="180">
        <f>SUM(BB35:BF35)</f>
        <v>52</v>
      </c>
    </row>
    <row r="36" spans="1:59" ht="13.9" customHeight="1" x14ac:dyDescent="0.25">
      <c r="A36" s="173">
        <v>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5"/>
      <c r="S36" s="175"/>
      <c r="T36" s="175" t="s">
        <v>229</v>
      </c>
      <c r="U36" s="175" t="s">
        <v>229</v>
      </c>
      <c r="V36" s="173" t="s">
        <v>231</v>
      </c>
      <c r="W36" s="175" t="s">
        <v>230</v>
      </c>
      <c r="X36" s="175" t="s">
        <v>230</v>
      </c>
      <c r="Y36" s="175" t="s">
        <v>228</v>
      </c>
      <c r="Z36" s="173" t="s">
        <v>232</v>
      </c>
      <c r="AA36" s="173" t="s">
        <v>232</v>
      </c>
      <c r="AB36" s="173" t="s">
        <v>232</v>
      </c>
      <c r="AC36" s="173" t="s">
        <v>232</v>
      </c>
      <c r="AD36" s="175" t="s">
        <v>228</v>
      </c>
      <c r="AE36" s="175" t="s">
        <v>228</v>
      </c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3"/>
      <c r="AU36" s="173"/>
      <c r="AV36" s="173"/>
      <c r="AW36" s="173"/>
      <c r="AX36" s="175" t="s">
        <v>229</v>
      </c>
      <c r="AY36" s="173" t="s">
        <v>231</v>
      </c>
      <c r="AZ36" s="175" t="s">
        <v>230</v>
      </c>
      <c r="BA36" s="175" t="s">
        <v>228</v>
      </c>
      <c r="BB36" s="179">
        <v>36</v>
      </c>
      <c r="BC36" s="179">
        <v>6</v>
      </c>
      <c r="BD36" s="179">
        <v>0</v>
      </c>
      <c r="BE36" s="179">
        <v>3</v>
      </c>
      <c r="BF36" s="179">
        <v>7</v>
      </c>
      <c r="BG36" s="180">
        <f t="shared" ref="BG36:BG39" si="1">SUM(BB36:BF36)</f>
        <v>52</v>
      </c>
    </row>
    <row r="37" spans="1:59" ht="13.9" customHeight="1" x14ac:dyDescent="0.25">
      <c r="A37" s="173">
        <v>3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5"/>
      <c r="S37" s="175"/>
      <c r="T37" s="175" t="s">
        <v>229</v>
      </c>
      <c r="U37" s="175" t="s">
        <v>229</v>
      </c>
      <c r="V37" s="173" t="s">
        <v>231</v>
      </c>
      <c r="W37" s="175" t="s">
        <v>230</v>
      </c>
      <c r="X37" s="175" t="s">
        <v>228</v>
      </c>
      <c r="Y37" s="175" t="s">
        <v>228</v>
      </c>
      <c r="Z37" s="177" t="s">
        <v>228</v>
      </c>
      <c r="AA37" s="177" t="s">
        <v>228</v>
      </c>
      <c r="AB37" s="175" t="s">
        <v>228</v>
      </c>
      <c r="AC37" s="175" t="s">
        <v>228</v>
      </c>
      <c r="AD37" s="175" t="s">
        <v>228</v>
      </c>
      <c r="AE37" s="175" t="s">
        <v>228</v>
      </c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3"/>
      <c r="AT37" s="173"/>
      <c r="AU37" s="173"/>
      <c r="AV37" s="173"/>
      <c r="AW37" s="173"/>
      <c r="AX37" s="175" t="s">
        <v>229</v>
      </c>
      <c r="AY37" s="175" t="s">
        <v>229</v>
      </c>
      <c r="AZ37" s="173" t="s">
        <v>231</v>
      </c>
      <c r="BA37" s="175" t="s">
        <v>230</v>
      </c>
      <c r="BB37" s="179">
        <v>36</v>
      </c>
      <c r="BC37" s="179">
        <v>6</v>
      </c>
      <c r="BD37" s="179">
        <v>0</v>
      </c>
      <c r="BE37" s="179">
        <v>5</v>
      </c>
      <c r="BF37" s="179">
        <v>5</v>
      </c>
      <c r="BG37" s="180">
        <f t="shared" si="1"/>
        <v>52</v>
      </c>
    </row>
    <row r="38" spans="1:59" ht="13.9" customHeight="1" x14ac:dyDescent="0.25">
      <c r="A38" s="173">
        <v>4</v>
      </c>
      <c r="B38" s="175" t="s">
        <v>230</v>
      </c>
      <c r="C38" s="175" t="s">
        <v>230</v>
      </c>
      <c r="D38" s="175" t="s">
        <v>230</v>
      </c>
      <c r="E38" s="175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5"/>
      <c r="S38" s="175"/>
      <c r="T38" s="175"/>
      <c r="U38" s="173"/>
      <c r="V38" s="175"/>
      <c r="W38" s="175" t="s">
        <v>229</v>
      </c>
      <c r="X38" s="173" t="s">
        <v>231</v>
      </c>
      <c r="Y38" s="175" t="s">
        <v>230</v>
      </c>
      <c r="Z38" s="175" t="s">
        <v>230</v>
      </c>
      <c r="AA38" s="175" t="s">
        <v>230</v>
      </c>
      <c r="AB38" s="175" t="s">
        <v>230</v>
      </c>
      <c r="AC38" s="175" t="s">
        <v>228</v>
      </c>
      <c r="AD38" s="175" t="s">
        <v>228</v>
      </c>
      <c r="AE38" s="175" t="s">
        <v>228</v>
      </c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3"/>
      <c r="AT38" s="173"/>
      <c r="AU38" s="173"/>
      <c r="AV38" s="175"/>
      <c r="AW38" s="173"/>
      <c r="AX38" s="175" t="s">
        <v>229</v>
      </c>
      <c r="AY38" s="173" t="s">
        <v>231</v>
      </c>
      <c r="AZ38" s="173" t="s">
        <v>230</v>
      </c>
      <c r="BA38" s="173" t="s">
        <v>230</v>
      </c>
      <c r="BB38" s="179">
        <v>36</v>
      </c>
      <c r="BC38" s="179">
        <v>4</v>
      </c>
      <c r="BD38" s="179">
        <v>0</v>
      </c>
      <c r="BE38" s="179">
        <v>8</v>
      </c>
      <c r="BF38" s="179">
        <v>4</v>
      </c>
      <c r="BG38" s="180">
        <f t="shared" si="1"/>
        <v>52</v>
      </c>
    </row>
    <row r="39" spans="1:59" ht="13.9" customHeight="1" x14ac:dyDescent="0.25">
      <c r="A39" s="173">
        <v>5</v>
      </c>
      <c r="B39" s="175" t="s">
        <v>230</v>
      </c>
      <c r="C39" s="175" t="s">
        <v>230</v>
      </c>
      <c r="D39" s="175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  <c r="S39" s="175"/>
      <c r="T39" s="175"/>
      <c r="U39" s="173"/>
      <c r="V39" s="175" t="s">
        <v>229</v>
      </c>
      <c r="W39" s="173" t="s">
        <v>231</v>
      </c>
      <c r="X39" s="175" t="s">
        <v>230</v>
      </c>
      <c r="Y39" s="175" t="s">
        <v>230</v>
      </c>
      <c r="Z39" s="175" t="s">
        <v>230</v>
      </c>
      <c r="AA39" s="175"/>
      <c r="AB39" s="175"/>
      <c r="AC39" s="175"/>
      <c r="AD39" s="175"/>
      <c r="AE39" s="175"/>
      <c r="AF39" s="175"/>
      <c r="AG39" s="175"/>
      <c r="AH39" s="173" t="s">
        <v>230</v>
      </c>
      <c r="AI39" s="173" t="s">
        <v>230</v>
      </c>
      <c r="AJ39" s="173" t="s">
        <v>230</v>
      </c>
      <c r="AK39" s="173" t="s">
        <v>230</v>
      </c>
      <c r="AL39" s="175"/>
      <c r="AM39" s="175"/>
      <c r="AN39" s="175"/>
      <c r="AO39" s="175"/>
      <c r="AP39" s="175"/>
      <c r="AQ39" s="175"/>
      <c r="AR39" s="175"/>
      <c r="AS39" s="175"/>
      <c r="AT39" s="175"/>
      <c r="AU39" s="175" t="s">
        <v>229</v>
      </c>
      <c r="AV39" s="175" t="s">
        <v>229</v>
      </c>
      <c r="AW39" s="173" t="s">
        <v>233</v>
      </c>
      <c r="AX39" s="173" t="s">
        <v>233</v>
      </c>
      <c r="AY39" s="173" t="s">
        <v>233</v>
      </c>
      <c r="AZ39" s="173" t="s">
        <v>233</v>
      </c>
      <c r="BA39" s="173" t="s">
        <v>233</v>
      </c>
      <c r="BB39" s="179">
        <v>34</v>
      </c>
      <c r="BC39" s="179">
        <v>5</v>
      </c>
      <c r="BD39" s="179">
        <v>6</v>
      </c>
      <c r="BE39" s="179">
        <v>7</v>
      </c>
      <c r="BF39" s="179">
        <v>0</v>
      </c>
      <c r="BG39" s="180">
        <f t="shared" si="1"/>
        <v>52</v>
      </c>
    </row>
    <row r="40" spans="1:59" ht="13.9" customHeight="1" x14ac:dyDescent="0.25">
      <c r="A40" s="181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0">
        <f>SUM(BB35:BB39)</f>
        <v>178</v>
      </c>
      <c r="BC40" s="180">
        <f>SUM(BC35:BC39)</f>
        <v>24</v>
      </c>
      <c r="BD40" s="180">
        <f>SUM(BD35:BD39)</f>
        <v>6</v>
      </c>
      <c r="BE40" s="180">
        <f>SUM(BE35:BE39)</f>
        <v>25</v>
      </c>
      <c r="BF40" s="180">
        <f>SUM(BF35:BF39)</f>
        <v>27</v>
      </c>
      <c r="BG40" s="183"/>
    </row>
    <row r="41" spans="1:59" ht="13.9" customHeight="1" x14ac:dyDescent="0.25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186"/>
      <c r="BD41" s="186"/>
      <c r="BE41" s="186"/>
      <c r="BF41" s="186"/>
      <c r="BG41" s="187"/>
    </row>
    <row r="42" spans="1:59" ht="13.9" customHeight="1" x14ac:dyDescent="0.25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6"/>
      <c r="BC42" s="186"/>
      <c r="BD42" s="186"/>
      <c r="BE42" s="186"/>
      <c r="BF42" s="186"/>
      <c r="BG42" s="187"/>
    </row>
    <row r="43" spans="1:59" ht="16.5" thickBot="1" x14ac:dyDescent="0.3">
      <c r="A43" s="2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 t="s">
        <v>77</v>
      </c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2"/>
      <c r="AU43" s="192"/>
      <c r="AV43" s="192"/>
      <c r="AW43" s="192"/>
      <c r="AX43" s="192"/>
      <c r="AY43" s="192"/>
      <c r="AZ43" s="192"/>
      <c r="BA43" s="192"/>
      <c r="BB43" s="193"/>
      <c r="BC43" s="193"/>
      <c r="BD43" s="193"/>
      <c r="BE43" s="193"/>
      <c r="BF43" s="193"/>
    </row>
    <row r="44" spans="1:59" ht="19.5" thickBot="1" x14ac:dyDescent="0.35">
      <c r="B44" s="194"/>
      <c r="C44" s="194"/>
      <c r="D44" s="194" t="s">
        <v>235</v>
      </c>
      <c r="I44" s="195"/>
      <c r="J44" s="194" t="s">
        <v>236</v>
      </c>
      <c r="K44" s="194" t="s">
        <v>237</v>
      </c>
      <c r="L44" s="196"/>
      <c r="M44" s="194"/>
      <c r="N44" s="196"/>
      <c r="O44" s="196"/>
      <c r="R44" s="197" t="s">
        <v>229</v>
      </c>
      <c r="S44" s="194" t="s">
        <v>236</v>
      </c>
      <c r="T44" s="194" t="s">
        <v>238</v>
      </c>
      <c r="U44" s="196"/>
      <c r="V44" s="196"/>
      <c r="Y44" s="198" t="s">
        <v>231</v>
      </c>
      <c r="Z44" s="194" t="s">
        <v>236</v>
      </c>
      <c r="AA44" s="194" t="s">
        <v>239</v>
      </c>
      <c r="AB44" s="196"/>
      <c r="AC44" s="196"/>
      <c r="AD44" s="196"/>
      <c r="AE44" s="198" t="s">
        <v>230</v>
      </c>
      <c r="AF44" s="194" t="s">
        <v>236</v>
      </c>
      <c r="AG44" s="194" t="s">
        <v>240</v>
      </c>
      <c r="AH44" s="194"/>
      <c r="AI44" s="199"/>
      <c r="AJ44" s="194"/>
      <c r="AK44" s="196"/>
      <c r="AL44" s="198" t="s">
        <v>233</v>
      </c>
      <c r="AM44" s="194" t="s">
        <v>236</v>
      </c>
      <c r="AN44" s="194" t="s">
        <v>241</v>
      </c>
      <c r="AO44" s="194"/>
      <c r="AP44" s="196"/>
      <c r="AQ44" s="196"/>
      <c r="AR44" s="196"/>
      <c r="AS44" s="196"/>
      <c r="AV44" s="200" t="s">
        <v>232</v>
      </c>
      <c r="AW44" s="201" t="s">
        <v>242</v>
      </c>
      <c r="AX44" s="196"/>
      <c r="AY44" s="196"/>
      <c r="AZ44" s="194"/>
      <c r="BA44" s="202"/>
      <c r="BB44" s="203"/>
      <c r="BC44" s="202"/>
      <c r="BD44" s="202"/>
      <c r="BE44" s="202"/>
      <c r="BF44" s="184"/>
    </row>
    <row r="45" spans="1:59" ht="18.75" x14ac:dyDescent="0.3">
      <c r="A45" s="194"/>
      <c r="B45" s="194"/>
      <c r="C45" s="194"/>
      <c r="D45" s="194"/>
      <c r="I45" s="194"/>
      <c r="J45" s="196"/>
      <c r="K45" s="194" t="s">
        <v>243</v>
      </c>
      <c r="L45" s="196"/>
      <c r="M45" s="194"/>
      <c r="N45" s="194"/>
      <c r="O45" s="194"/>
      <c r="R45" s="196"/>
      <c r="S45" s="194"/>
      <c r="T45" s="194" t="s">
        <v>244</v>
      </c>
      <c r="U45" s="196"/>
      <c r="V45" s="194"/>
      <c r="W45" s="194"/>
      <c r="Y45" s="194"/>
      <c r="Z45" s="194"/>
      <c r="AA45" s="196"/>
      <c r="AB45" s="194"/>
      <c r="AC45" s="194"/>
      <c r="AD45" s="196"/>
      <c r="AE45" s="196"/>
      <c r="AF45" s="194"/>
      <c r="AG45" s="194"/>
      <c r="AH45" s="194"/>
      <c r="AI45" s="196"/>
      <c r="AJ45" s="196"/>
      <c r="AK45" s="196"/>
      <c r="AL45" s="196"/>
      <c r="AM45" s="194"/>
      <c r="AN45" s="194" t="s">
        <v>245</v>
      </c>
      <c r="AO45" s="194"/>
      <c r="AP45" s="196"/>
      <c r="AQ45" s="196"/>
      <c r="AR45" s="196"/>
      <c r="AS45" s="196"/>
      <c r="AT45" s="196"/>
      <c r="AU45" s="194"/>
      <c r="AV45" s="196"/>
      <c r="AW45" s="194"/>
      <c r="AX45" s="194"/>
      <c r="AY45" s="202"/>
      <c r="AZ45" s="202"/>
      <c r="BA45" s="184"/>
      <c r="BB45" s="184"/>
      <c r="BC45" s="184"/>
      <c r="BD45" s="202"/>
      <c r="BE45" s="184"/>
      <c r="BF45" s="184"/>
    </row>
    <row r="46" spans="1:59" ht="18.75" x14ac:dyDescent="0.3">
      <c r="A46" s="194"/>
      <c r="B46" s="194"/>
      <c r="C46" s="194"/>
      <c r="D46" s="194"/>
      <c r="E46" s="194"/>
      <c r="F46" s="196"/>
      <c r="G46" s="194"/>
      <c r="H46" s="196"/>
      <c r="I46" s="194"/>
      <c r="J46" s="194"/>
      <c r="K46" s="196"/>
      <c r="L46" s="194"/>
      <c r="M46" s="194"/>
      <c r="N46" s="196"/>
      <c r="O46" s="194"/>
      <c r="Q46" s="194"/>
      <c r="R46" s="194"/>
      <c r="S46" s="194"/>
      <c r="T46" s="194"/>
      <c r="U46" s="196"/>
      <c r="V46" s="194"/>
      <c r="W46" s="194"/>
      <c r="AB46" s="194"/>
      <c r="AC46" s="196"/>
      <c r="AD46" s="196"/>
      <c r="AE46" s="196"/>
      <c r="AF46" s="196"/>
      <c r="AG46" s="194"/>
      <c r="AH46" s="194"/>
      <c r="AI46" s="194"/>
      <c r="AJ46" s="196"/>
      <c r="AK46" s="196"/>
      <c r="AL46" s="196"/>
      <c r="AM46" s="196"/>
      <c r="AN46" s="196"/>
      <c r="AO46" s="194"/>
      <c r="AP46" s="196"/>
      <c r="AQ46" s="194"/>
      <c r="AR46" s="194"/>
      <c r="AS46" s="196"/>
      <c r="AT46" s="184"/>
      <c r="BA46" s="184"/>
      <c r="BB46" s="184"/>
      <c r="BC46" s="184"/>
      <c r="BD46" s="202"/>
      <c r="BE46" s="184"/>
      <c r="BF46" s="184"/>
    </row>
    <row r="47" spans="1:59" ht="18.75" x14ac:dyDescent="0.25">
      <c r="A47" s="184"/>
      <c r="B47" s="184"/>
      <c r="C47" s="184"/>
      <c r="D47" s="184"/>
      <c r="E47" s="184"/>
      <c r="F47" s="202"/>
      <c r="G47" s="184"/>
      <c r="H47" s="202"/>
      <c r="I47" s="184"/>
      <c r="AX47" s="199"/>
      <c r="AY47" s="202"/>
      <c r="AZ47" s="202"/>
      <c r="BA47" s="184"/>
      <c r="BB47" s="184"/>
      <c r="BC47" s="184"/>
      <c r="BD47" s="202"/>
      <c r="BE47" s="184"/>
      <c r="BF47" s="184"/>
    </row>
    <row r="48" spans="1:59" ht="18.75" x14ac:dyDescent="0.3">
      <c r="AX48" s="196"/>
    </row>
    <row r="52" spans="33:33" x14ac:dyDescent="0.25">
      <c r="AG52" t="s">
        <v>77</v>
      </c>
    </row>
  </sheetData>
  <mergeCells count="70">
    <mergeCell ref="BC31:BC34"/>
    <mergeCell ref="BD31:BD34"/>
    <mergeCell ref="BE31:BE34"/>
    <mergeCell ref="BF31:BF34"/>
    <mergeCell ref="BG31:BG34"/>
    <mergeCell ref="B40:BA40"/>
    <mergeCell ref="AG31:AJ31"/>
    <mergeCell ref="AK31:AO31"/>
    <mergeCell ref="AP31:AS31"/>
    <mergeCell ref="AT31:AW31"/>
    <mergeCell ref="AX31:BA31"/>
    <mergeCell ref="BB31:BB34"/>
    <mergeCell ref="A30:BA30"/>
    <mergeCell ref="BB30:BG30"/>
    <mergeCell ref="A31:A34"/>
    <mergeCell ref="B31:F31"/>
    <mergeCell ref="G31:J31"/>
    <mergeCell ref="K31:N31"/>
    <mergeCell ref="O31:S31"/>
    <mergeCell ref="T31:W31"/>
    <mergeCell ref="X31:AA31"/>
    <mergeCell ref="AB31:AF31"/>
    <mergeCell ref="BC18:BC21"/>
    <mergeCell ref="BD18:BD21"/>
    <mergeCell ref="BE18:BE21"/>
    <mergeCell ref="BF18:BF21"/>
    <mergeCell ref="BG18:BG21"/>
    <mergeCell ref="B27:BA27"/>
    <mergeCell ref="AE18:AH18"/>
    <mergeCell ref="AI18:AM18"/>
    <mergeCell ref="AN18:AQ18"/>
    <mergeCell ref="AR18:AU18"/>
    <mergeCell ref="AV18:BA18"/>
    <mergeCell ref="BB18:BB21"/>
    <mergeCell ref="A17:BA17"/>
    <mergeCell ref="BB17:BG17"/>
    <mergeCell ref="A18:A21"/>
    <mergeCell ref="B18:D18"/>
    <mergeCell ref="E18:H18"/>
    <mergeCell ref="I18:M18"/>
    <mergeCell ref="N18:Q18"/>
    <mergeCell ref="R18:V18"/>
    <mergeCell ref="W18:Z18"/>
    <mergeCell ref="AA18:AD18"/>
    <mergeCell ref="K13:AB13"/>
    <mergeCell ref="AI13:BD13"/>
    <mergeCell ref="K14:AB14"/>
    <mergeCell ref="AI14:BD14"/>
    <mergeCell ref="K15:AB15"/>
    <mergeCell ref="AI15:BD15"/>
    <mergeCell ref="R9:AR9"/>
    <mergeCell ref="AS9:BG9"/>
    <mergeCell ref="R10:AR10"/>
    <mergeCell ref="AS10:BG10"/>
    <mergeCell ref="K12:AB12"/>
    <mergeCell ref="AI12:BD12"/>
    <mergeCell ref="C5:O5"/>
    <mergeCell ref="AV5:BF5"/>
    <mergeCell ref="C6:O6"/>
    <mergeCell ref="AV6:BF6"/>
    <mergeCell ref="C7:O7"/>
    <mergeCell ref="R8:AR8"/>
    <mergeCell ref="AS8:BG8"/>
    <mergeCell ref="C1:O1"/>
    <mergeCell ref="AV1:BF1"/>
    <mergeCell ref="C2:O3"/>
    <mergeCell ref="AV2:BF2"/>
    <mergeCell ref="AV3:BF3"/>
    <mergeCell ref="C4:O4"/>
    <mergeCell ref="AV4:BF4"/>
  </mergeCells>
  <printOptions horizontalCentered="1"/>
  <pageMargins left="0" right="0" top="0.55118110236220474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учебный план</vt:lpstr>
      <vt:lpstr>график</vt:lpstr>
      <vt:lpstr>график!Область_печати</vt:lpstr>
      <vt:lpstr>'учебный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</dc:creator>
  <cp:lastModifiedBy>33</cp:lastModifiedBy>
  <cp:lastPrinted>2022-05-21T20:30:21Z</cp:lastPrinted>
  <dcterms:created xsi:type="dcterms:W3CDTF">2022-05-21T20:25:15Z</dcterms:created>
  <dcterms:modified xsi:type="dcterms:W3CDTF">2022-05-21T20:30:33Z</dcterms:modified>
</cp:coreProperties>
</file>